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9345" activeTab="0"/>
  </bookViews>
  <sheets>
    <sheet name="BLAD 1" sheetId="1" r:id="rId1"/>
  </sheets>
  <definedNames>
    <definedName name="_xlnm.Print_Area" localSheetId="0">'BLAD 1'!$A$1:$N$173</definedName>
  </definedNames>
  <calcPr fullCalcOnLoad="1"/>
</workbook>
</file>

<file path=xl/sharedStrings.xml><?xml version="1.0" encoding="utf-8"?>
<sst xmlns="http://schemas.openxmlformats.org/spreadsheetml/2006/main" count="257" uniqueCount="92">
  <si>
    <t>Arvikatravet</t>
  </si>
  <si>
    <t>DISTANS</t>
  </si>
  <si>
    <t>LOPP</t>
  </si>
  <si>
    <t>DATUM</t>
  </si>
  <si>
    <t>Plac.</t>
  </si>
  <si>
    <t>Prg</t>
  </si>
  <si>
    <t>Namn</t>
  </si>
  <si>
    <t>Distans</t>
  </si>
  <si>
    <t>Anv.tid</t>
  </si>
  <si>
    <t>km.tid</t>
  </si>
  <si>
    <t>Kusk</t>
  </si>
  <si>
    <t>nr</t>
  </si>
  <si>
    <t>min</t>
  </si>
  <si>
    <t>sek</t>
  </si>
  <si>
    <t>tiondel</t>
  </si>
  <si>
    <t>tottid</t>
  </si>
  <si>
    <t>per 1000/M</t>
  </si>
  <si>
    <t xml:space="preserve">Första </t>
  </si>
  <si>
    <t>sista</t>
  </si>
  <si>
    <t>G</t>
  </si>
  <si>
    <t xml:space="preserve">PROVLOPP </t>
  </si>
  <si>
    <t>Loppet körs i tempo</t>
  </si>
  <si>
    <t>Netto</t>
  </si>
  <si>
    <t>Moms</t>
  </si>
  <si>
    <t>Kaffekassa</t>
  </si>
  <si>
    <t>netto</t>
  </si>
  <si>
    <t>moms</t>
  </si>
  <si>
    <t xml:space="preserve">Bokorder provloppsdag </t>
  </si>
  <si>
    <t>Startavgifter</t>
  </si>
  <si>
    <t>Dagens resultat</t>
  </si>
  <si>
    <t>TEMPO 1.30</t>
  </si>
  <si>
    <t>TEMPO 1.35 - 1.40</t>
  </si>
  <si>
    <t>GUL</t>
  </si>
  <si>
    <t>BLÅ</t>
  </si>
  <si>
    <t>RÖD</t>
  </si>
  <si>
    <t>GRÖN</t>
  </si>
  <si>
    <t>VIT</t>
  </si>
  <si>
    <t>SVART</t>
  </si>
  <si>
    <t>1,45-2,00</t>
  </si>
  <si>
    <t>1,40 -1,45</t>
  </si>
  <si>
    <t>BRUN</t>
  </si>
  <si>
    <t>1,25 MED FRI FART SISTA 500</t>
  </si>
  <si>
    <t>1.22</t>
  </si>
  <si>
    <t>1,25 JÄMT TEMPO</t>
  </si>
  <si>
    <t>Fri fart</t>
  </si>
  <si>
    <t>LILA</t>
  </si>
  <si>
    <t>FRIGGEBOO</t>
  </si>
  <si>
    <t>P-A THURESSON</t>
  </si>
  <si>
    <t>ALMA´S SMARAGD</t>
  </si>
  <si>
    <t>TOMAS GUSTAFSSON</t>
  </si>
  <si>
    <t>BOSSE B.L</t>
  </si>
  <si>
    <t>ULF HÖGBERG</t>
  </si>
  <si>
    <t>2,07,00</t>
  </si>
  <si>
    <t>1,57,7</t>
  </si>
  <si>
    <t>1,58,0</t>
  </si>
  <si>
    <t>FINA NELLY</t>
  </si>
  <si>
    <t>EMIL SILLÉN</t>
  </si>
  <si>
    <t>MUSSITJ</t>
  </si>
  <si>
    <t>INGEMAR HOLM</t>
  </si>
  <si>
    <t>FINA BERGAKUNGEN</t>
  </si>
  <si>
    <t>CHR. GUSTAFSSON</t>
  </si>
  <si>
    <t>1,47,0</t>
  </si>
  <si>
    <t>1,36,0</t>
  </si>
  <si>
    <t>OLIVER MILLPOND</t>
  </si>
  <si>
    <t>TIM NAGEL</t>
  </si>
  <si>
    <t>ROLF NAGEL</t>
  </si>
  <si>
    <t>FANTASTIC DELIGHT</t>
  </si>
  <si>
    <t>FINA ELITA</t>
  </si>
  <si>
    <t>FINA ROSALITA</t>
  </si>
  <si>
    <t>KJELL SILLÉN</t>
  </si>
  <si>
    <t>1,37,8</t>
  </si>
  <si>
    <t>1,32,0</t>
  </si>
  <si>
    <t>CROWN SENSATION</t>
  </si>
  <si>
    <t>ROSE BEACH</t>
  </si>
  <si>
    <t>MELLONY DESIGN</t>
  </si>
  <si>
    <t>dg</t>
  </si>
  <si>
    <t>1,31,0</t>
  </si>
  <si>
    <t>1,28,2</t>
  </si>
  <si>
    <t>1,27,0</t>
  </si>
  <si>
    <t>MARTINA GORDON</t>
  </si>
  <si>
    <t>CHR.GUSTAFSSON</t>
  </si>
  <si>
    <t>PRINCESS ANGELA</t>
  </si>
  <si>
    <t>ULF LEVIN</t>
  </si>
  <si>
    <t>SARDOUNE</t>
  </si>
  <si>
    <t>FILLI DUNCAN</t>
  </si>
  <si>
    <t>BRAVE HONEY</t>
  </si>
  <si>
    <t>PEARL OF ANGELA</t>
  </si>
  <si>
    <t xml:space="preserve">disk </t>
  </si>
  <si>
    <t>LENA AUGUSTSSON monté</t>
  </si>
  <si>
    <t>1,23,0</t>
  </si>
  <si>
    <t>1,25,0</t>
  </si>
  <si>
    <t>1,14,5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</si>
</sst>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[Red]\(#,##0\)"/>
    <numFmt numFmtId="165" formatCode="#,##0.00_);[Red]\(#,##0.00\)"/>
    <numFmt numFmtId="166" formatCode="&quot; kr&quot;#,##0_);[Red]\(&quot; kr&quot;#,##0\)"/>
    <numFmt numFmtId="167" formatCode="&quot; kr&quot;#,##0.00_);[Red]\(&quot; kr&quot;#,##0.00\)"/>
    <numFmt numFmtId="168" formatCode="yyyy\-mm\-dd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Georgia"/>
      <family val="1"/>
    </font>
    <font>
      <sz val="18"/>
      <name val="Georgia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1" borderId="9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center"/>
      <protection/>
    </xf>
    <xf numFmtId="0" fontId="10" fillId="34" borderId="0" xfId="0" applyNumberFormat="1" applyFont="1" applyFill="1" applyBorder="1" applyAlignment="1" applyProtection="1">
      <alignment horizontal="center"/>
      <protection/>
    </xf>
    <xf numFmtId="0" fontId="12" fillId="35" borderId="0" xfId="0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8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14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21" fillId="35" borderId="0" xfId="0" applyFont="1" applyFill="1" applyBorder="1" applyAlignment="1">
      <alignment wrapText="1"/>
    </xf>
    <xf numFmtId="168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gendom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5"/>
  <sheetViews>
    <sheetView showGridLines="0" tabSelected="1" zoomScale="130" zoomScaleNormal="130" zoomScaleSheetLayoutView="100" workbookViewId="0" topLeftCell="A157">
      <selection activeCell="C173" sqref="C173"/>
    </sheetView>
  </sheetViews>
  <sheetFormatPr defaultColWidth="10.00390625" defaultRowHeight="12.75"/>
  <cols>
    <col min="1" max="1" width="7.00390625" style="10" customWidth="1"/>
    <col min="2" max="2" width="5.57421875" style="10" customWidth="1"/>
    <col min="3" max="3" width="19.7109375" style="2" customWidth="1"/>
    <col min="4" max="4" width="9.57421875" style="2" customWidth="1"/>
    <col min="5" max="5" width="1.7109375" style="2" customWidth="1"/>
    <col min="6" max="6" width="3.140625" style="2" customWidth="1"/>
    <col min="7" max="7" width="4.28125" style="3" customWidth="1"/>
    <col min="8" max="8" width="2.7109375" style="2" customWidth="1"/>
    <col min="9" max="9" width="2.8515625" style="2" customWidth="1"/>
    <col min="10" max="10" width="3.28125" style="2" customWidth="1"/>
    <col min="11" max="11" width="5.8515625" style="2" customWidth="1"/>
    <col min="12" max="12" width="2.421875" style="2" customWidth="1"/>
    <col min="13" max="13" width="0" style="2" hidden="1" customWidth="1"/>
    <col min="14" max="14" width="22.7109375" style="2" customWidth="1"/>
    <col min="15" max="15" width="6.57421875" style="2" hidden="1" customWidth="1"/>
    <col min="16" max="16" width="1.57421875" style="2" hidden="1" customWidth="1"/>
    <col min="17" max="17" width="0.71875" style="2" hidden="1" customWidth="1"/>
    <col min="18" max="18" width="0.85546875" style="2" hidden="1" customWidth="1"/>
    <col min="19" max="19" width="6.57421875" style="2" hidden="1" customWidth="1"/>
    <col min="20" max="20" width="10.00390625" style="2" hidden="1" customWidth="1"/>
    <col min="21" max="21" width="6.28125" style="2" hidden="1" customWidth="1"/>
    <col min="22" max="22" width="10.00390625" style="2" hidden="1" customWidth="1"/>
    <col min="23" max="23" width="0.13671875" style="2" hidden="1" customWidth="1"/>
    <col min="24" max="24" width="4.57421875" style="2" customWidth="1"/>
    <col min="25" max="25" width="10.421875" style="2" bestFit="1" customWidth="1"/>
    <col min="26" max="26" width="22.28125" style="2" customWidth="1"/>
    <col min="27" max="27" width="10.421875" style="2" bestFit="1" customWidth="1"/>
    <col min="28" max="28" width="1.57421875" style="2" customWidth="1"/>
    <col min="29" max="29" width="4.421875" style="2" customWidth="1"/>
    <col min="30" max="30" width="4.8515625" style="2" customWidth="1"/>
    <col min="31" max="31" width="3.7109375" style="2" customWidth="1"/>
    <col min="32" max="32" width="5.57421875" style="2" customWidth="1"/>
    <col min="33" max="34" width="10.00390625" style="2" customWidth="1"/>
    <col min="35" max="35" width="3.140625" style="2" customWidth="1"/>
    <col min="36" max="36" width="0.42578125" style="2" customWidth="1"/>
    <col min="37" max="37" width="22.7109375" style="2" customWidth="1"/>
    <col min="38" max="16384" width="10.00390625" style="2" customWidth="1"/>
  </cols>
  <sheetData>
    <row r="1" spans="4:30" ht="22.5" customHeight="1">
      <c r="D1" s="38" t="s">
        <v>0</v>
      </c>
      <c r="E1" s="38"/>
      <c r="F1" s="38"/>
      <c r="G1" s="39"/>
      <c r="X1" s="10"/>
      <c r="AD1" s="3"/>
    </row>
    <row r="2" spans="3:34" ht="20.25">
      <c r="C2" s="4"/>
      <c r="E2" s="4"/>
      <c r="F2" s="4"/>
      <c r="G2" s="16"/>
      <c r="H2" s="4"/>
      <c r="I2" s="4"/>
      <c r="J2" s="4"/>
      <c r="K2" s="4"/>
      <c r="X2" s="10"/>
      <c r="AD2" s="16"/>
      <c r="AE2" s="4"/>
      <c r="AF2" s="4"/>
      <c r="AG2" s="4"/>
      <c r="AH2" s="4"/>
    </row>
    <row r="3" spans="3:33" ht="20.25">
      <c r="C3" s="17" t="s">
        <v>20</v>
      </c>
      <c r="D3" s="4"/>
      <c r="F3" s="16"/>
      <c r="G3" s="4"/>
      <c r="H3" s="4"/>
      <c r="I3" s="4"/>
      <c r="J3" s="4"/>
      <c r="N3" s="54"/>
      <c r="X3" s="10"/>
      <c r="AD3" s="4"/>
      <c r="AE3" s="4"/>
      <c r="AF3" s="4"/>
      <c r="AG3" s="4"/>
    </row>
    <row r="4" spans="1:24" s="47" customFormat="1" ht="15.75">
      <c r="A4" s="48"/>
      <c r="C4" s="47" t="s">
        <v>21</v>
      </c>
      <c r="D4" s="47">
        <v>2100</v>
      </c>
      <c r="F4" s="47" t="s">
        <v>38</v>
      </c>
      <c r="G4" s="49"/>
      <c r="H4" s="2"/>
      <c r="X4" s="50"/>
    </row>
    <row r="5" spans="3:30" ht="15">
      <c r="C5" s="36"/>
      <c r="D5" s="47"/>
      <c r="X5" s="12"/>
      <c r="AD5" s="3"/>
    </row>
    <row r="6" spans="24:30" ht="12.75">
      <c r="X6" s="10"/>
      <c r="AD6" s="3"/>
    </row>
    <row r="7" spans="1:37" ht="18">
      <c r="A7" s="40"/>
      <c r="B7" s="40"/>
      <c r="C7" s="7" t="s">
        <v>1</v>
      </c>
      <c r="D7" s="19">
        <v>2100</v>
      </c>
      <c r="E7" s="7"/>
      <c r="F7" s="7" t="s">
        <v>2</v>
      </c>
      <c r="G7" s="7"/>
      <c r="H7" s="7"/>
      <c r="J7" s="7" t="s">
        <v>3</v>
      </c>
      <c r="L7" s="20"/>
      <c r="M7" s="7"/>
      <c r="N7" s="21">
        <v>41230</v>
      </c>
      <c r="X7" s="18"/>
      <c r="AD7" s="7"/>
      <c r="AE7" s="7"/>
      <c r="AG7" s="7"/>
      <c r="AI7" s="20"/>
      <c r="AJ7" s="7"/>
      <c r="AK7" s="21"/>
    </row>
    <row r="8" spans="1:37" ht="23.25">
      <c r="A8" s="40"/>
      <c r="B8" s="40"/>
      <c r="C8" s="7" t="s">
        <v>32</v>
      </c>
      <c r="D8" s="7"/>
      <c r="E8" s="7"/>
      <c r="F8" s="7"/>
      <c r="G8" s="52">
        <v>1</v>
      </c>
      <c r="H8" s="7"/>
      <c r="I8" s="7"/>
      <c r="J8" s="7"/>
      <c r="K8" s="7"/>
      <c r="L8" s="7"/>
      <c r="M8" s="7"/>
      <c r="N8" s="7"/>
      <c r="X8" s="18"/>
      <c r="AD8" s="22"/>
      <c r="AE8" s="7"/>
      <c r="AF8" s="7"/>
      <c r="AG8" s="7"/>
      <c r="AH8" s="7"/>
      <c r="AI8" s="7"/>
      <c r="AJ8" s="7"/>
      <c r="AK8" s="7"/>
    </row>
    <row r="9" spans="1:37" ht="18">
      <c r="A9" s="40" t="s">
        <v>4</v>
      </c>
      <c r="B9" s="40" t="s">
        <v>5</v>
      </c>
      <c r="C9" s="7" t="s">
        <v>6</v>
      </c>
      <c r="D9" s="23" t="s">
        <v>7</v>
      </c>
      <c r="E9" s="7"/>
      <c r="F9" s="7" t="s">
        <v>8</v>
      </c>
      <c r="G9" s="20"/>
      <c r="H9" s="7"/>
      <c r="I9" s="7"/>
      <c r="J9" s="7" t="s">
        <v>9</v>
      </c>
      <c r="K9" s="7"/>
      <c r="L9" s="7" t="s">
        <v>19</v>
      </c>
      <c r="M9" s="7"/>
      <c r="N9" s="7" t="s">
        <v>10</v>
      </c>
      <c r="X9" s="40"/>
      <c r="AD9" s="20"/>
      <c r="AE9" s="7"/>
      <c r="AF9" s="7"/>
      <c r="AG9" s="7"/>
      <c r="AH9" s="7"/>
      <c r="AI9" s="19"/>
      <c r="AJ9" s="7"/>
      <c r="AK9" s="7"/>
    </row>
    <row r="10" spans="2:31" ht="18">
      <c r="B10" s="40" t="s">
        <v>11</v>
      </c>
      <c r="F10" s="24" t="s">
        <v>12</v>
      </c>
      <c r="G10" s="25" t="s">
        <v>13</v>
      </c>
      <c r="H10" s="26" t="s">
        <v>14</v>
      </c>
      <c r="S10" s="2" t="s">
        <v>15</v>
      </c>
      <c r="T10" s="2" t="s">
        <v>16</v>
      </c>
      <c r="X10" s="10"/>
      <c r="AD10" s="25"/>
      <c r="AE10" s="26"/>
    </row>
    <row r="11" spans="1:36" ht="15.75">
      <c r="A11" s="27"/>
      <c r="B11" s="27">
        <v>1</v>
      </c>
      <c r="C11" s="51" t="s">
        <v>46</v>
      </c>
      <c r="D11" s="2">
        <v>2100</v>
      </c>
      <c r="E11" s="28"/>
      <c r="F11" s="29">
        <v>0</v>
      </c>
      <c r="G11" s="53">
        <v>0</v>
      </c>
      <c r="H11" s="29">
        <v>0</v>
      </c>
      <c r="I11" s="29"/>
      <c r="J11" s="31">
        <f aca="true" t="shared" si="0" ref="J11:J16">IF(T11&lt;=119,1,2)</f>
        <v>1</v>
      </c>
      <c r="K11" s="32">
        <v>54.8</v>
      </c>
      <c r="M11" s="5"/>
      <c r="N11" s="51" t="s">
        <v>47</v>
      </c>
      <c r="S11" s="9">
        <f aca="true" t="shared" si="1" ref="S11:S17">SUM(F11*60)+G11+(H11/10)</f>
        <v>0</v>
      </c>
      <c r="T11" s="1">
        <f aca="true" t="shared" si="2" ref="T11:T17">SUM(S11/D11)*1000</f>
        <v>0</v>
      </c>
      <c r="U11" s="2">
        <f aca="true" t="shared" si="3" ref="U11:U17">SUM(J11*60)</f>
        <v>60</v>
      </c>
      <c r="V11" s="37"/>
      <c r="W11" s="37"/>
      <c r="X11" s="55"/>
      <c r="Y11" s="2">
        <f>SUM(X11:X25)</f>
        <v>0</v>
      </c>
      <c r="AD11" s="30"/>
      <c r="AE11" s="29"/>
      <c r="AF11" s="29"/>
      <c r="AG11" s="31"/>
      <c r="AH11" s="32"/>
      <c r="AJ11" s="5"/>
    </row>
    <row r="12" spans="1:36" ht="15.75">
      <c r="A12" s="27"/>
      <c r="B12" s="27">
        <v>2</v>
      </c>
      <c r="C12" s="2" t="s">
        <v>48</v>
      </c>
      <c r="D12" s="2">
        <v>2100</v>
      </c>
      <c r="E12" s="28"/>
      <c r="F12" s="29">
        <v>0</v>
      </c>
      <c r="G12" s="29">
        <v>0</v>
      </c>
      <c r="H12" s="29">
        <v>0</v>
      </c>
      <c r="I12" s="29"/>
      <c r="J12" s="31">
        <f t="shared" si="0"/>
        <v>1</v>
      </c>
      <c r="K12" s="32">
        <v>54.3</v>
      </c>
      <c r="M12" s="5"/>
      <c r="N12" s="2" t="s">
        <v>49</v>
      </c>
      <c r="S12" s="9">
        <f t="shared" si="1"/>
        <v>0</v>
      </c>
      <c r="T12" s="1">
        <f t="shared" si="2"/>
        <v>0</v>
      </c>
      <c r="U12" s="2">
        <f t="shared" si="3"/>
        <v>60</v>
      </c>
      <c r="V12" s="37"/>
      <c r="W12" s="37"/>
      <c r="X12" s="55"/>
      <c r="AD12" s="30"/>
      <c r="AE12" s="29"/>
      <c r="AF12" s="29"/>
      <c r="AG12" s="31"/>
      <c r="AH12" s="32"/>
      <c r="AJ12" s="5"/>
    </row>
    <row r="13" spans="1:36" ht="15.75">
      <c r="A13" s="27"/>
      <c r="B13" s="27">
        <v>3</v>
      </c>
      <c r="C13" s="2" t="s">
        <v>50</v>
      </c>
      <c r="D13" s="2">
        <v>2100</v>
      </c>
      <c r="E13" s="28"/>
      <c r="F13" s="29">
        <v>0</v>
      </c>
      <c r="G13" s="29">
        <v>0</v>
      </c>
      <c r="H13" s="29">
        <v>0</v>
      </c>
      <c r="I13" s="29"/>
      <c r="J13" s="31">
        <f t="shared" si="0"/>
        <v>1</v>
      </c>
      <c r="K13" s="32">
        <v>59.4</v>
      </c>
      <c r="M13" s="5"/>
      <c r="N13" s="2" t="s">
        <v>51</v>
      </c>
      <c r="S13" s="9">
        <f t="shared" si="1"/>
        <v>0</v>
      </c>
      <c r="T13" s="1">
        <f t="shared" si="2"/>
        <v>0</v>
      </c>
      <c r="U13" s="2">
        <f t="shared" si="3"/>
        <v>60</v>
      </c>
      <c r="V13" s="37"/>
      <c r="W13" s="37"/>
      <c r="X13" s="55"/>
      <c r="AD13" s="30"/>
      <c r="AE13" s="29"/>
      <c r="AF13" s="29"/>
      <c r="AG13" s="31"/>
      <c r="AH13" s="32"/>
      <c r="AJ13" s="5"/>
    </row>
    <row r="14" spans="1:36" ht="15.75">
      <c r="A14" s="27"/>
      <c r="B14" s="27">
        <v>4</v>
      </c>
      <c r="D14" s="2">
        <v>2100</v>
      </c>
      <c r="E14" s="28"/>
      <c r="F14" s="29">
        <v>0</v>
      </c>
      <c r="G14" s="29">
        <v>0</v>
      </c>
      <c r="H14" s="29">
        <v>0</v>
      </c>
      <c r="I14" s="29"/>
      <c r="J14" s="31">
        <f t="shared" si="0"/>
        <v>1</v>
      </c>
      <c r="K14" s="32">
        <f aca="true" t="shared" si="4" ref="K12:K25">SUM(T14-U14)</f>
        <v>-60</v>
      </c>
      <c r="M14" s="5"/>
      <c r="S14" s="9">
        <f t="shared" si="1"/>
        <v>0</v>
      </c>
      <c r="T14" s="1">
        <f t="shared" si="2"/>
        <v>0</v>
      </c>
      <c r="U14" s="2">
        <f t="shared" si="3"/>
        <v>60</v>
      </c>
      <c r="V14" s="37"/>
      <c r="W14" s="37"/>
      <c r="X14" s="55"/>
      <c r="Y14" s="27"/>
      <c r="AB14" s="28"/>
      <c r="AC14" s="29"/>
      <c r="AD14" s="30"/>
      <c r="AE14" s="29"/>
      <c r="AF14" s="29"/>
      <c r="AG14" s="31"/>
      <c r="AH14" s="32"/>
      <c r="AJ14" s="5"/>
    </row>
    <row r="15" spans="1:36" ht="15.75">
      <c r="A15" s="27"/>
      <c r="B15" s="27">
        <v>5</v>
      </c>
      <c r="D15" s="2">
        <v>2100</v>
      </c>
      <c r="E15" s="28"/>
      <c r="F15" s="29">
        <v>0</v>
      </c>
      <c r="G15" s="29">
        <v>0</v>
      </c>
      <c r="H15" s="29">
        <v>0</v>
      </c>
      <c r="I15" s="29"/>
      <c r="J15" s="31">
        <f t="shared" si="0"/>
        <v>1</v>
      </c>
      <c r="K15" s="32">
        <f t="shared" si="4"/>
        <v>-60</v>
      </c>
      <c r="M15" s="5"/>
      <c r="S15" s="9">
        <f t="shared" si="1"/>
        <v>0</v>
      </c>
      <c r="T15" s="1">
        <f t="shared" si="2"/>
        <v>0</v>
      </c>
      <c r="U15" s="2">
        <f t="shared" si="3"/>
        <v>60</v>
      </c>
      <c r="V15" s="37"/>
      <c r="W15" s="37"/>
      <c r="X15" s="55"/>
      <c r="Y15" s="27"/>
      <c r="AB15" s="28"/>
      <c r="AC15" s="29"/>
      <c r="AD15" s="30"/>
      <c r="AE15" s="29"/>
      <c r="AF15" s="29"/>
      <c r="AG15" s="31"/>
      <c r="AH15" s="32"/>
      <c r="AJ15" s="5"/>
    </row>
    <row r="16" spans="1:36" ht="15.75">
      <c r="A16" s="27"/>
      <c r="B16" s="27">
        <v>6</v>
      </c>
      <c r="D16" s="2">
        <v>2100</v>
      </c>
      <c r="E16" s="28"/>
      <c r="F16" s="29">
        <v>0</v>
      </c>
      <c r="G16" s="29">
        <v>0</v>
      </c>
      <c r="H16" s="29">
        <v>0</v>
      </c>
      <c r="I16" s="29"/>
      <c r="J16" s="31">
        <f t="shared" si="0"/>
        <v>1</v>
      </c>
      <c r="K16" s="32">
        <f t="shared" si="4"/>
        <v>-60</v>
      </c>
      <c r="M16" s="5"/>
      <c r="S16" s="9">
        <f t="shared" si="1"/>
        <v>0</v>
      </c>
      <c r="T16" s="1">
        <f t="shared" si="2"/>
        <v>0</v>
      </c>
      <c r="U16" s="2">
        <f t="shared" si="3"/>
        <v>60</v>
      </c>
      <c r="V16" s="37"/>
      <c r="W16" s="37"/>
      <c r="X16" s="55"/>
      <c r="Y16" s="27"/>
      <c r="AB16" s="28"/>
      <c r="AC16" s="29"/>
      <c r="AD16" s="30"/>
      <c r="AE16" s="29"/>
      <c r="AF16" s="29"/>
      <c r="AG16" s="31"/>
      <c r="AH16" s="32"/>
      <c r="AJ16" s="5"/>
    </row>
    <row r="17" spans="1:36" ht="15.75">
      <c r="A17" s="27"/>
      <c r="B17" s="27">
        <v>7</v>
      </c>
      <c r="D17" s="2">
        <v>2100</v>
      </c>
      <c r="E17" s="28"/>
      <c r="F17" s="29">
        <v>0</v>
      </c>
      <c r="G17" s="29">
        <v>0</v>
      </c>
      <c r="H17" s="29">
        <v>0</v>
      </c>
      <c r="I17" s="29"/>
      <c r="J17" s="31">
        <v>1</v>
      </c>
      <c r="K17" s="32">
        <f t="shared" si="4"/>
        <v>-60</v>
      </c>
      <c r="M17" s="5"/>
      <c r="S17" s="9">
        <f t="shared" si="1"/>
        <v>0</v>
      </c>
      <c r="T17" s="1">
        <f t="shared" si="2"/>
        <v>0</v>
      </c>
      <c r="U17" s="2">
        <f t="shared" si="3"/>
        <v>60</v>
      </c>
      <c r="V17" s="37"/>
      <c r="W17" s="37"/>
      <c r="X17" s="55"/>
      <c r="Y17" s="27"/>
      <c r="AB17" s="28"/>
      <c r="AC17" s="29"/>
      <c r="AD17" s="30"/>
      <c r="AE17" s="29"/>
      <c r="AF17" s="29"/>
      <c r="AG17" s="31"/>
      <c r="AH17" s="32"/>
      <c r="AJ17" s="5"/>
    </row>
    <row r="18" spans="1:36" ht="15.75">
      <c r="A18" s="27"/>
      <c r="B18" s="27">
        <v>8</v>
      </c>
      <c r="D18" s="2">
        <v>2100</v>
      </c>
      <c r="E18" s="28"/>
      <c r="F18" s="29">
        <v>0</v>
      </c>
      <c r="G18" s="29">
        <v>0</v>
      </c>
      <c r="H18" s="29">
        <v>0</v>
      </c>
      <c r="I18" s="29"/>
      <c r="J18" s="31">
        <v>1</v>
      </c>
      <c r="K18" s="32">
        <f t="shared" si="4"/>
        <v>-60</v>
      </c>
      <c r="M18" s="5"/>
      <c r="S18" s="9">
        <f aca="true" t="shared" si="5" ref="S18:S24">SUM(F18*60)+G18+(H18/10)</f>
        <v>0</v>
      </c>
      <c r="T18" s="1">
        <f aca="true" t="shared" si="6" ref="T18:T24">SUM(S18/D18)*1000</f>
        <v>0</v>
      </c>
      <c r="U18" s="2">
        <f aca="true" t="shared" si="7" ref="U18:U24">SUM(J18*60)</f>
        <v>60</v>
      </c>
      <c r="V18" s="37"/>
      <c r="W18" s="37"/>
      <c r="X18" s="55"/>
      <c r="Y18" s="27"/>
      <c r="AB18" s="28"/>
      <c r="AC18" s="29"/>
      <c r="AD18" s="30"/>
      <c r="AE18" s="29"/>
      <c r="AF18" s="29"/>
      <c r="AG18" s="31"/>
      <c r="AH18" s="32"/>
      <c r="AJ18" s="5"/>
    </row>
    <row r="19" spans="1:36" ht="15.75">
      <c r="A19" s="27"/>
      <c r="B19" s="27">
        <v>9</v>
      </c>
      <c r="D19" s="2">
        <v>2100</v>
      </c>
      <c r="E19" s="28"/>
      <c r="F19" s="29">
        <v>0</v>
      </c>
      <c r="G19" s="29">
        <v>0</v>
      </c>
      <c r="H19" s="29">
        <v>0</v>
      </c>
      <c r="I19" s="29"/>
      <c r="J19" s="31">
        <v>1</v>
      </c>
      <c r="K19" s="32">
        <f t="shared" si="4"/>
        <v>-60</v>
      </c>
      <c r="M19" s="5"/>
      <c r="S19" s="9">
        <f t="shared" si="5"/>
        <v>0</v>
      </c>
      <c r="T19" s="1">
        <f t="shared" si="6"/>
        <v>0</v>
      </c>
      <c r="U19" s="2">
        <f t="shared" si="7"/>
        <v>60</v>
      </c>
      <c r="V19" s="37"/>
      <c r="W19" s="37"/>
      <c r="X19" s="55"/>
      <c r="Y19" s="27"/>
      <c r="AB19" s="28"/>
      <c r="AC19" s="29"/>
      <c r="AD19" s="30"/>
      <c r="AE19" s="29"/>
      <c r="AF19" s="29"/>
      <c r="AG19" s="31"/>
      <c r="AH19" s="32"/>
      <c r="AJ19" s="5"/>
    </row>
    <row r="20" spans="1:36" ht="15.75">
      <c r="A20" s="27"/>
      <c r="B20" s="27">
        <v>10</v>
      </c>
      <c r="D20" s="2">
        <v>2100</v>
      </c>
      <c r="E20" s="28"/>
      <c r="F20" s="29">
        <v>0</v>
      </c>
      <c r="G20" s="29">
        <v>0</v>
      </c>
      <c r="H20" s="29">
        <v>0</v>
      </c>
      <c r="I20" s="29"/>
      <c r="J20" s="31">
        <v>1</v>
      </c>
      <c r="K20" s="32">
        <f t="shared" si="4"/>
        <v>-60</v>
      </c>
      <c r="M20" s="5"/>
      <c r="S20" s="9">
        <f t="shared" si="5"/>
        <v>0</v>
      </c>
      <c r="T20" s="1">
        <f t="shared" si="6"/>
        <v>0</v>
      </c>
      <c r="U20" s="2">
        <f t="shared" si="7"/>
        <v>60</v>
      </c>
      <c r="V20" s="37"/>
      <c r="W20" s="37"/>
      <c r="X20" s="55"/>
      <c r="Y20" s="27"/>
      <c r="AB20" s="28"/>
      <c r="AC20" s="29"/>
      <c r="AD20" s="30"/>
      <c r="AE20" s="29"/>
      <c r="AF20" s="29"/>
      <c r="AG20" s="31"/>
      <c r="AH20" s="32"/>
      <c r="AJ20" s="5"/>
    </row>
    <row r="21" spans="1:36" ht="15.75">
      <c r="A21" s="27"/>
      <c r="B21" s="27">
        <v>11</v>
      </c>
      <c r="D21" s="2">
        <v>2100</v>
      </c>
      <c r="E21" s="28"/>
      <c r="F21" s="29">
        <v>0</v>
      </c>
      <c r="G21" s="29">
        <v>0</v>
      </c>
      <c r="H21" s="29">
        <v>0</v>
      </c>
      <c r="I21" s="29"/>
      <c r="J21" s="31">
        <v>1</v>
      </c>
      <c r="K21" s="32">
        <f t="shared" si="4"/>
        <v>-60</v>
      </c>
      <c r="M21" s="5"/>
      <c r="S21" s="9">
        <f t="shared" si="5"/>
        <v>0</v>
      </c>
      <c r="T21" s="1">
        <f t="shared" si="6"/>
        <v>0</v>
      </c>
      <c r="U21" s="2">
        <f t="shared" si="7"/>
        <v>60</v>
      </c>
      <c r="V21" s="37"/>
      <c r="W21" s="37"/>
      <c r="X21" s="55"/>
      <c r="Y21" s="27"/>
      <c r="AB21" s="28"/>
      <c r="AC21" s="29"/>
      <c r="AD21" s="30"/>
      <c r="AE21" s="29"/>
      <c r="AF21" s="29"/>
      <c r="AG21" s="31"/>
      <c r="AH21" s="32"/>
      <c r="AJ21" s="5"/>
    </row>
    <row r="22" spans="1:36" ht="15.75">
      <c r="A22" s="27"/>
      <c r="B22" s="27">
        <v>12</v>
      </c>
      <c r="D22" s="2">
        <v>2100</v>
      </c>
      <c r="E22" s="28"/>
      <c r="F22" s="29">
        <v>0</v>
      </c>
      <c r="G22" s="29">
        <v>0</v>
      </c>
      <c r="H22" s="29">
        <v>0</v>
      </c>
      <c r="I22" s="29"/>
      <c r="J22" s="31">
        <v>1</v>
      </c>
      <c r="K22" s="32">
        <f t="shared" si="4"/>
        <v>-60</v>
      </c>
      <c r="M22" s="5"/>
      <c r="S22" s="9">
        <f t="shared" si="5"/>
        <v>0</v>
      </c>
      <c r="T22" s="1">
        <f t="shared" si="6"/>
        <v>0</v>
      </c>
      <c r="U22" s="2">
        <f t="shared" si="7"/>
        <v>60</v>
      </c>
      <c r="V22" s="37"/>
      <c r="W22" s="37"/>
      <c r="X22" s="55"/>
      <c r="Y22" s="27"/>
      <c r="AB22" s="28"/>
      <c r="AC22" s="29"/>
      <c r="AD22" s="30"/>
      <c r="AE22" s="29"/>
      <c r="AF22" s="29"/>
      <c r="AG22" s="31"/>
      <c r="AH22" s="32"/>
      <c r="AJ22" s="5"/>
    </row>
    <row r="23" spans="1:36" ht="15.75">
      <c r="A23" s="27"/>
      <c r="B23" s="27">
        <v>13</v>
      </c>
      <c r="D23" s="2">
        <v>2100</v>
      </c>
      <c r="E23" s="28"/>
      <c r="F23" s="29">
        <v>0</v>
      </c>
      <c r="G23" s="29">
        <v>0</v>
      </c>
      <c r="H23" s="29">
        <v>0</v>
      </c>
      <c r="I23" s="29"/>
      <c r="J23" s="31">
        <v>1</v>
      </c>
      <c r="K23" s="32">
        <f t="shared" si="4"/>
        <v>-60</v>
      </c>
      <c r="M23" s="5"/>
      <c r="S23" s="9">
        <f t="shared" si="5"/>
        <v>0</v>
      </c>
      <c r="T23" s="1">
        <f t="shared" si="6"/>
        <v>0</v>
      </c>
      <c r="U23" s="2">
        <f t="shared" si="7"/>
        <v>60</v>
      </c>
      <c r="V23" s="37"/>
      <c r="W23" s="37"/>
      <c r="X23" s="55"/>
      <c r="Y23" s="27"/>
      <c r="AB23" s="28"/>
      <c r="AC23" s="29"/>
      <c r="AD23" s="30"/>
      <c r="AE23" s="29"/>
      <c r="AF23" s="29"/>
      <c r="AG23" s="31"/>
      <c r="AH23" s="32"/>
      <c r="AJ23" s="5"/>
    </row>
    <row r="24" spans="1:37" ht="15.75">
      <c r="A24" s="27"/>
      <c r="B24" s="27">
        <v>14</v>
      </c>
      <c r="D24" s="2">
        <v>2100</v>
      </c>
      <c r="E24" s="28"/>
      <c r="F24" s="29">
        <v>0</v>
      </c>
      <c r="G24" s="29">
        <v>0</v>
      </c>
      <c r="H24" s="29">
        <v>0</v>
      </c>
      <c r="I24" s="29"/>
      <c r="J24" s="31">
        <v>1</v>
      </c>
      <c r="K24" s="32">
        <f t="shared" si="4"/>
        <v>-60</v>
      </c>
      <c r="M24" s="5"/>
      <c r="S24" s="9">
        <f t="shared" si="5"/>
        <v>0</v>
      </c>
      <c r="T24" s="1">
        <f t="shared" si="6"/>
        <v>0</v>
      </c>
      <c r="U24" s="2">
        <f t="shared" si="7"/>
        <v>60</v>
      </c>
      <c r="V24" s="37"/>
      <c r="W24" s="37"/>
      <c r="X24" s="55"/>
      <c r="Y24" s="27"/>
      <c r="AB24" s="28"/>
      <c r="AC24" s="29"/>
      <c r="AD24" s="30"/>
      <c r="AE24" s="29"/>
      <c r="AF24" s="29"/>
      <c r="AG24" s="31"/>
      <c r="AH24" s="32"/>
      <c r="AJ24" s="32"/>
      <c r="AK24" s="32"/>
    </row>
    <row r="25" spans="1:37" ht="18">
      <c r="A25" s="27"/>
      <c r="B25" s="27">
        <v>15</v>
      </c>
      <c r="D25" s="2">
        <v>2100</v>
      </c>
      <c r="E25" s="28"/>
      <c r="F25" s="29">
        <v>0</v>
      </c>
      <c r="G25" s="29">
        <v>0</v>
      </c>
      <c r="H25" s="29">
        <v>0</v>
      </c>
      <c r="I25" s="29"/>
      <c r="J25" s="31">
        <f>IF(T25&lt;=119,1,2)</f>
        <v>1</v>
      </c>
      <c r="K25" s="32">
        <f t="shared" si="4"/>
        <v>-60</v>
      </c>
      <c r="M25" s="5"/>
      <c r="O25" s="1"/>
      <c r="S25" s="9">
        <f>SUM(F25*60)+G25+(H25/10)</f>
        <v>0</v>
      </c>
      <c r="T25" s="1">
        <f>SUM(S25/D25)*1000</f>
        <v>0</v>
      </c>
      <c r="U25" s="2">
        <f>SUM(J25*60)</f>
        <v>60</v>
      </c>
      <c r="X25" s="56"/>
      <c r="Y25" s="27"/>
      <c r="AB25" s="28"/>
      <c r="AC25" s="29"/>
      <c r="AD25" s="30"/>
      <c r="AE25" s="29"/>
      <c r="AF25" s="29"/>
      <c r="AG25" s="31"/>
      <c r="AH25" s="32"/>
      <c r="AJ25" s="5"/>
      <c r="AK25" s="32"/>
    </row>
    <row r="26" spans="1:14" ht="15">
      <c r="A26" s="33" t="s">
        <v>17</v>
      </c>
      <c r="B26" s="34">
        <v>500</v>
      </c>
      <c r="C26" s="35" t="s">
        <v>52</v>
      </c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</row>
    <row r="27" spans="1:14" ht="15">
      <c r="A27" s="33" t="s">
        <v>17</v>
      </c>
      <c r="B27" s="34">
        <v>1000</v>
      </c>
      <c r="C27" s="35" t="s">
        <v>53</v>
      </c>
      <c r="D27" s="5"/>
      <c r="E27" s="5"/>
      <c r="F27" s="5"/>
      <c r="G27" s="6"/>
      <c r="H27" s="5"/>
      <c r="I27" s="5"/>
      <c r="J27" s="5"/>
      <c r="K27" s="5"/>
      <c r="L27" s="5"/>
      <c r="M27" s="5"/>
      <c r="N27" s="5"/>
    </row>
    <row r="28" spans="1:14" ht="15">
      <c r="A28" s="33" t="s">
        <v>18</v>
      </c>
      <c r="B28" s="34">
        <v>500</v>
      </c>
      <c r="C28" s="35" t="s">
        <v>54</v>
      </c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</row>
    <row r="29" spans="1:7" s="42" customFormat="1" ht="12.75">
      <c r="A29" s="41"/>
      <c r="B29" s="41"/>
      <c r="G29" s="43"/>
    </row>
    <row r="30" spans="4:24" ht="27">
      <c r="D30" s="38" t="s">
        <v>0</v>
      </c>
      <c r="E30" s="38"/>
      <c r="F30" s="38"/>
      <c r="G30" s="39"/>
      <c r="X30" s="10"/>
    </row>
    <row r="31" spans="3:24" ht="20.25">
      <c r="C31" s="4"/>
      <c r="E31" s="4"/>
      <c r="F31" s="4"/>
      <c r="G31" s="16"/>
      <c r="H31" s="4"/>
      <c r="I31" s="4"/>
      <c r="J31" s="4"/>
      <c r="K31" s="4"/>
      <c r="X31" s="10"/>
    </row>
    <row r="32" spans="3:24" ht="20.25">
      <c r="C32" s="17" t="s">
        <v>20</v>
      </c>
      <c r="D32" s="4"/>
      <c r="F32" s="16"/>
      <c r="G32" s="4"/>
      <c r="H32" s="4"/>
      <c r="I32" s="4"/>
      <c r="J32" s="4"/>
      <c r="X32" s="10"/>
    </row>
    <row r="33" spans="3:24" ht="20.25">
      <c r="C33" s="17"/>
      <c r="D33" s="4"/>
      <c r="F33" s="16"/>
      <c r="G33" s="4"/>
      <c r="H33" s="4"/>
      <c r="I33" s="4"/>
      <c r="J33" s="4"/>
      <c r="X33" s="11"/>
    </row>
    <row r="34" spans="3:24" ht="12.75">
      <c r="C34" s="36" t="s">
        <v>39</v>
      </c>
      <c r="X34" s="12"/>
    </row>
    <row r="35" spans="24:30" ht="18.75" customHeight="1">
      <c r="X35" s="10"/>
      <c r="Y35" s="10"/>
      <c r="AA35" s="4"/>
      <c r="AD35" s="3"/>
    </row>
    <row r="36" spans="1:34" ht="18.75" customHeight="1">
      <c r="A36" s="40"/>
      <c r="B36" s="40"/>
      <c r="C36" s="7" t="s">
        <v>1</v>
      </c>
      <c r="D36" s="19">
        <v>2100</v>
      </c>
      <c r="E36" s="7"/>
      <c r="F36" s="7" t="s">
        <v>2</v>
      </c>
      <c r="G36" s="7"/>
      <c r="H36" s="7"/>
      <c r="J36" s="7" t="s">
        <v>3</v>
      </c>
      <c r="L36" s="20"/>
      <c r="M36" s="7"/>
      <c r="N36" s="21">
        <f>SUM(N7)</f>
        <v>41230</v>
      </c>
      <c r="X36" s="18"/>
      <c r="Y36" s="10"/>
      <c r="Z36" s="4"/>
      <c r="AB36" s="4"/>
      <c r="AC36" s="4"/>
      <c r="AD36" s="16"/>
      <c r="AE36" s="4"/>
      <c r="AF36" s="4"/>
      <c r="AG36" s="4"/>
      <c r="AH36" s="4"/>
    </row>
    <row r="37" spans="1:33" ht="26.25" customHeight="1">
      <c r="A37" s="40"/>
      <c r="B37" s="40"/>
      <c r="C37" s="7" t="s">
        <v>33</v>
      </c>
      <c r="D37" s="7"/>
      <c r="E37" s="7"/>
      <c r="F37" s="7"/>
      <c r="G37" s="52">
        <v>2</v>
      </c>
      <c r="H37" s="7"/>
      <c r="I37" s="7"/>
      <c r="J37" s="7"/>
      <c r="K37" s="7"/>
      <c r="L37" s="7"/>
      <c r="M37" s="7"/>
      <c r="N37" s="7"/>
      <c r="X37" s="18"/>
      <c r="Y37" s="10"/>
      <c r="Z37" s="17"/>
      <c r="AA37" s="4"/>
      <c r="AC37" s="16"/>
      <c r="AD37" s="4"/>
      <c r="AE37" s="4"/>
      <c r="AF37" s="4"/>
      <c r="AG37" s="4"/>
    </row>
    <row r="38" spans="1:33" ht="18.75" customHeight="1">
      <c r="A38" s="40" t="s">
        <v>4</v>
      </c>
      <c r="B38" s="40" t="s">
        <v>5</v>
      </c>
      <c r="C38" s="7" t="s">
        <v>6</v>
      </c>
      <c r="D38" s="23" t="s">
        <v>7</v>
      </c>
      <c r="E38" s="7"/>
      <c r="F38" s="7" t="s">
        <v>8</v>
      </c>
      <c r="G38" s="20"/>
      <c r="H38" s="7"/>
      <c r="I38" s="7"/>
      <c r="J38" s="7" t="s">
        <v>9</v>
      </c>
      <c r="K38" s="7"/>
      <c r="L38" s="7" t="s">
        <v>19</v>
      </c>
      <c r="M38" s="7"/>
      <c r="N38" s="7" t="s">
        <v>10</v>
      </c>
      <c r="X38" s="18"/>
      <c r="Y38" s="12"/>
      <c r="Z38" s="13"/>
      <c r="AA38" s="12"/>
      <c r="AB38" s="14"/>
      <c r="AC38" s="12"/>
      <c r="AD38" s="4"/>
      <c r="AE38" s="4"/>
      <c r="AF38" s="4"/>
      <c r="AG38" s="4"/>
    </row>
    <row r="39" spans="2:30" ht="18">
      <c r="B39" s="40" t="s">
        <v>11</v>
      </c>
      <c r="F39" s="24" t="s">
        <v>12</v>
      </c>
      <c r="G39" s="25" t="s">
        <v>13</v>
      </c>
      <c r="H39" s="26" t="s">
        <v>14</v>
      </c>
      <c r="S39" s="2" t="s">
        <v>15</v>
      </c>
      <c r="T39" s="2" t="s">
        <v>16</v>
      </c>
      <c r="X39" s="10"/>
      <c r="Y39" s="12"/>
      <c r="Z39" s="14"/>
      <c r="AA39" s="12"/>
      <c r="AB39" s="14"/>
      <c r="AC39" s="12"/>
      <c r="AD39" s="3"/>
    </row>
    <row r="40" spans="1:30" ht="15.75">
      <c r="A40" s="27"/>
      <c r="B40" s="27">
        <v>1</v>
      </c>
      <c r="C40" s="2" t="s">
        <v>59</v>
      </c>
      <c r="D40" s="2">
        <v>2100</v>
      </c>
      <c r="E40" s="28"/>
      <c r="F40" s="29">
        <v>0</v>
      </c>
      <c r="G40" s="29">
        <v>0</v>
      </c>
      <c r="H40" s="29">
        <v>0</v>
      </c>
      <c r="I40" s="29"/>
      <c r="J40" s="31">
        <f aca="true" t="shared" si="8" ref="J40:J45">IF(T40&lt;=119,1,2)</f>
        <v>1</v>
      </c>
      <c r="K40" s="32">
        <v>42.1</v>
      </c>
      <c r="M40" s="5"/>
      <c r="N40" s="2" t="s">
        <v>60</v>
      </c>
      <c r="S40" s="9">
        <f aca="true" t="shared" si="9" ref="S40:S46">SUM(F40*60)+G40+(H40/10)</f>
        <v>0</v>
      </c>
      <c r="T40" s="1">
        <f aca="true" t="shared" si="10" ref="T40:T46">SUM(S40/D40)*1000</f>
        <v>0</v>
      </c>
      <c r="U40" s="2">
        <f aca="true" t="shared" si="11" ref="U40:U46">SUM(J40*60)</f>
        <v>60</v>
      </c>
      <c r="V40" s="37"/>
      <c r="W40" s="37"/>
      <c r="X40" s="57"/>
      <c r="Y40" s="10">
        <f>SUM(X40:X54)</f>
        <v>0</v>
      </c>
      <c r="Z40" s="2">
        <f>SUM(X231)</f>
        <v>0</v>
      </c>
      <c r="AD40" s="3"/>
    </row>
    <row r="41" spans="1:37" ht="17.25" customHeight="1">
      <c r="A41" s="27"/>
      <c r="B41" s="27">
        <v>2</v>
      </c>
      <c r="C41" s="2" t="s">
        <v>57</v>
      </c>
      <c r="D41" s="2">
        <v>2100</v>
      </c>
      <c r="E41" s="28"/>
      <c r="F41" s="29">
        <v>0</v>
      </c>
      <c r="G41" s="29">
        <v>0</v>
      </c>
      <c r="H41" s="29">
        <v>0</v>
      </c>
      <c r="I41" s="29"/>
      <c r="J41" s="31">
        <f t="shared" si="8"/>
        <v>1</v>
      </c>
      <c r="K41" s="32">
        <v>42</v>
      </c>
      <c r="M41" s="5"/>
      <c r="N41" s="2" t="s">
        <v>58</v>
      </c>
      <c r="S41" s="9">
        <f t="shared" si="9"/>
        <v>0</v>
      </c>
      <c r="T41" s="1">
        <f t="shared" si="10"/>
        <v>0</v>
      </c>
      <c r="U41" s="2">
        <f t="shared" si="11"/>
        <v>60</v>
      </c>
      <c r="V41" s="37"/>
      <c r="W41" s="37"/>
      <c r="X41" s="57"/>
      <c r="Y41" s="18"/>
      <c r="Z41" s="7"/>
      <c r="AA41" s="19"/>
      <c r="AB41" s="7"/>
      <c r="AC41" s="7"/>
      <c r="AD41" s="7"/>
      <c r="AE41" s="7"/>
      <c r="AG41" s="7"/>
      <c r="AI41" s="20"/>
      <c r="AJ41" s="7"/>
      <c r="AK41" s="21"/>
    </row>
    <row r="42" spans="1:37" ht="17.25" customHeight="1">
      <c r="A42" s="27"/>
      <c r="B42" s="27">
        <v>3</v>
      </c>
      <c r="C42" s="2" t="s">
        <v>55</v>
      </c>
      <c r="D42" s="2">
        <v>2100</v>
      </c>
      <c r="E42" s="28"/>
      <c r="F42" s="29">
        <v>0</v>
      </c>
      <c r="G42" s="29">
        <v>0</v>
      </c>
      <c r="H42" s="29">
        <v>0</v>
      </c>
      <c r="I42" s="29"/>
      <c r="J42" s="31">
        <f t="shared" si="8"/>
        <v>1</v>
      </c>
      <c r="K42" s="32">
        <v>43.1</v>
      </c>
      <c r="M42" s="5"/>
      <c r="N42" s="2" t="s">
        <v>56</v>
      </c>
      <c r="S42" s="9">
        <f t="shared" si="9"/>
        <v>0</v>
      </c>
      <c r="T42" s="1">
        <f t="shared" si="10"/>
        <v>0</v>
      </c>
      <c r="U42" s="2">
        <f t="shared" si="11"/>
        <v>60</v>
      </c>
      <c r="V42" s="37"/>
      <c r="W42" s="37"/>
      <c r="X42" s="57"/>
      <c r="Y42" s="18"/>
      <c r="Z42" s="7"/>
      <c r="AA42" s="7"/>
      <c r="AB42" s="7"/>
      <c r="AC42" s="7"/>
      <c r="AD42" s="22"/>
      <c r="AE42" s="7"/>
      <c r="AF42" s="7"/>
      <c r="AG42" s="7"/>
      <c r="AH42" s="7"/>
      <c r="AI42" s="7"/>
      <c r="AJ42" s="7"/>
      <c r="AK42" s="7"/>
    </row>
    <row r="43" spans="1:37" ht="17.25" customHeight="1">
      <c r="A43" s="27"/>
      <c r="B43" s="27">
        <v>4</v>
      </c>
      <c r="D43" s="2">
        <v>2100</v>
      </c>
      <c r="E43" s="28"/>
      <c r="F43" s="29">
        <v>0</v>
      </c>
      <c r="G43" s="29">
        <v>0</v>
      </c>
      <c r="H43" s="29">
        <v>0</v>
      </c>
      <c r="I43" s="29"/>
      <c r="J43" s="31">
        <f t="shared" si="8"/>
        <v>1</v>
      </c>
      <c r="K43" s="32">
        <f aca="true" t="shared" si="12" ref="K41:K54">SUM(T43-U43)</f>
        <v>-60</v>
      </c>
      <c r="M43" s="5"/>
      <c r="S43" s="9">
        <f t="shared" si="9"/>
        <v>0</v>
      </c>
      <c r="T43" s="1">
        <f t="shared" si="10"/>
        <v>0</v>
      </c>
      <c r="U43" s="2">
        <f t="shared" si="11"/>
        <v>60</v>
      </c>
      <c r="V43" s="37"/>
      <c r="W43" s="37"/>
      <c r="X43" s="57"/>
      <c r="Y43" s="18"/>
      <c r="Z43" s="7"/>
      <c r="AA43" s="23"/>
      <c r="AB43" s="7"/>
      <c r="AC43" s="7"/>
      <c r="AD43" s="20"/>
      <c r="AE43" s="7"/>
      <c r="AF43" s="7"/>
      <c r="AG43" s="7"/>
      <c r="AH43" s="7"/>
      <c r="AI43" s="19"/>
      <c r="AJ43" s="7"/>
      <c r="AK43" s="7"/>
    </row>
    <row r="44" spans="1:31" ht="17.25" customHeight="1">
      <c r="A44" s="27"/>
      <c r="B44" s="27">
        <v>5</v>
      </c>
      <c r="D44" s="2">
        <v>2100</v>
      </c>
      <c r="E44" s="28"/>
      <c r="F44" s="29">
        <v>0</v>
      </c>
      <c r="G44" s="29">
        <v>0</v>
      </c>
      <c r="H44" s="29">
        <v>0</v>
      </c>
      <c r="I44" s="29"/>
      <c r="J44" s="31">
        <f t="shared" si="8"/>
        <v>1</v>
      </c>
      <c r="K44" s="32">
        <f t="shared" si="12"/>
        <v>-60</v>
      </c>
      <c r="M44" s="5"/>
      <c r="S44" s="9">
        <f t="shared" si="9"/>
        <v>0</v>
      </c>
      <c r="T44" s="1">
        <f t="shared" si="10"/>
        <v>0</v>
      </c>
      <c r="U44" s="2">
        <f t="shared" si="11"/>
        <v>60</v>
      </c>
      <c r="V44" s="37"/>
      <c r="W44" s="37"/>
      <c r="X44" s="57"/>
      <c r="Y44" s="18"/>
      <c r="AC44" s="24"/>
      <c r="AD44" s="25"/>
      <c r="AE44" s="26"/>
    </row>
    <row r="45" spans="1:59" s="8" customFormat="1" ht="15" customHeight="1">
      <c r="A45" s="27"/>
      <c r="B45" s="27">
        <v>6</v>
      </c>
      <c r="C45" s="2"/>
      <c r="D45" s="2">
        <v>2100</v>
      </c>
      <c r="E45" s="28"/>
      <c r="F45" s="29">
        <v>0</v>
      </c>
      <c r="G45" s="29">
        <v>0</v>
      </c>
      <c r="H45" s="29">
        <v>0</v>
      </c>
      <c r="I45" s="29"/>
      <c r="J45" s="31">
        <f t="shared" si="8"/>
        <v>1</v>
      </c>
      <c r="K45" s="32">
        <f t="shared" si="12"/>
        <v>-60</v>
      </c>
      <c r="L45" s="2"/>
      <c r="M45" s="5"/>
      <c r="N45" s="2"/>
      <c r="O45" s="2"/>
      <c r="P45" s="2"/>
      <c r="Q45" s="2"/>
      <c r="R45" s="2"/>
      <c r="S45" s="9">
        <f t="shared" si="9"/>
        <v>0</v>
      </c>
      <c r="T45" s="1">
        <f t="shared" si="10"/>
        <v>0</v>
      </c>
      <c r="U45" s="2">
        <f t="shared" si="11"/>
        <v>60</v>
      </c>
      <c r="V45" s="37"/>
      <c r="W45" s="37"/>
      <c r="X45" s="57"/>
      <c r="Y45" s="27"/>
      <c r="Z45" s="2"/>
      <c r="AA45" s="2"/>
      <c r="AB45" s="28"/>
      <c r="AC45" s="29"/>
      <c r="AD45" s="30"/>
      <c r="AE45" s="29"/>
      <c r="AF45" s="29"/>
      <c r="AG45" s="31"/>
      <c r="AH45" s="32"/>
      <c r="AI45" s="2"/>
      <c r="AJ45" s="5"/>
      <c r="AK45" s="2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8" customFormat="1" ht="15" customHeight="1">
      <c r="A46" s="27"/>
      <c r="B46" s="27">
        <v>7</v>
      </c>
      <c r="C46" s="2"/>
      <c r="D46" s="2">
        <v>2100</v>
      </c>
      <c r="E46" s="28"/>
      <c r="F46" s="29">
        <v>0</v>
      </c>
      <c r="G46" s="29">
        <v>0</v>
      </c>
      <c r="H46" s="29">
        <v>0</v>
      </c>
      <c r="I46" s="29"/>
      <c r="J46" s="31">
        <v>1</v>
      </c>
      <c r="K46" s="32">
        <f t="shared" si="12"/>
        <v>-60</v>
      </c>
      <c r="L46" s="2"/>
      <c r="M46" s="5"/>
      <c r="N46" s="2"/>
      <c r="O46" s="2"/>
      <c r="P46" s="2"/>
      <c r="Q46" s="2"/>
      <c r="R46" s="2"/>
      <c r="S46" s="9">
        <f t="shared" si="9"/>
        <v>0</v>
      </c>
      <c r="T46" s="1">
        <f t="shared" si="10"/>
        <v>0</v>
      </c>
      <c r="U46" s="2">
        <f t="shared" si="11"/>
        <v>60</v>
      </c>
      <c r="V46" s="37"/>
      <c r="W46" s="37"/>
      <c r="X46" s="57"/>
      <c r="Y46" s="27"/>
      <c r="Z46" s="2"/>
      <c r="AA46" s="2"/>
      <c r="AB46" s="28"/>
      <c r="AC46" s="29"/>
      <c r="AD46" s="30"/>
      <c r="AE46" s="29"/>
      <c r="AF46" s="29"/>
      <c r="AG46" s="31"/>
      <c r="AH46" s="32"/>
      <c r="AI46" s="2"/>
      <c r="AJ46" s="5"/>
      <c r="AK46" s="2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8" customFormat="1" ht="15" customHeight="1">
      <c r="A47" s="27"/>
      <c r="B47" s="27">
        <v>8</v>
      </c>
      <c r="C47" s="2"/>
      <c r="D47" s="2">
        <v>2100</v>
      </c>
      <c r="E47" s="28"/>
      <c r="F47" s="29">
        <v>0</v>
      </c>
      <c r="G47" s="29">
        <v>0</v>
      </c>
      <c r="H47" s="29">
        <v>0</v>
      </c>
      <c r="I47" s="29"/>
      <c r="J47" s="31">
        <v>1</v>
      </c>
      <c r="K47" s="32">
        <f t="shared" si="12"/>
        <v>-60</v>
      </c>
      <c r="L47" s="2"/>
      <c r="M47" s="5"/>
      <c r="N47" s="2"/>
      <c r="O47" s="2"/>
      <c r="P47" s="2"/>
      <c r="Q47" s="2"/>
      <c r="R47" s="2"/>
      <c r="S47" s="9">
        <f aca="true" t="shared" si="13" ref="S47:S53">SUM(F47*60)+G47+(H47/10)</f>
        <v>0</v>
      </c>
      <c r="T47" s="1">
        <f aca="true" t="shared" si="14" ref="T47:T53">SUM(S47/D47)*1000</f>
        <v>0</v>
      </c>
      <c r="U47" s="2">
        <f aca="true" t="shared" si="15" ref="U47:U53">SUM(J47*60)</f>
        <v>60</v>
      </c>
      <c r="V47" s="37"/>
      <c r="W47" s="37"/>
      <c r="X47" s="57"/>
      <c r="Y47" s="27"/>
      <c r="Z47" s="2"/>
      <c r="AA47" s="2"/>
      <c r="AB47" s="28"/>
      <c r="AC47" s="29"/>
      <c r="AD47" s="30"/>
      <c r="AE47" s="29"/>
      <c r="AF47" s="29"/>
      <c r="AG47" s="31"/>
      <c r="AH47" s="32"/>
      <c r="AI47" s="2"/>
      <c r="AJ47" s="5"/>
      <c r="AK47" s="2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8" customFormat="1" ht="15" customHeight="1">
      <c r="A48" s="27"/>
      <c r="B48" s="27">
        <v>9</v>
      </c>
      <c r="C48" s="2"/>
      <c r="D48" s="2">
        <v>2100</v>
      </c>
      <c r="E48" s="28"/>
      <c r="F48" s="29">
        <v>0</v>
      </c>
      <c r="G48" s="29">
        <v>0</v>
      </c>
      <c r="H48" s="29">
        <v>0</v>
      </c>
      <c r="I48" s="29"/>
      <c r="J48" s="31">
        <v>1</v>
      </c>
      <c r="K48" s="32">
        <f t="shared" si="12"/>
        <v>-60</v>
      </c>
      <c r="L48" s="2"/>
      <c r="M48" s="5"/>
      <c r="N48" s="2"/>
      <c r="O48" s="2"/>
      <c r="P48" s="2"/>
      <c r="Q48" s="2"/>
      <c r="R48" s="2"/>
      <c r="S48" s="9">
        <f t="shared" si="13"/>
        <v>0</v>
      </c>
      <c r="T48" s="1">
        <f t="shared" si="14"/>
        <v>0</v>
      </c>
      <c r="U48" s="2">
        <f t="shared" si="15"/>
        <v>60</v>
      </c>
      <c r="V48" s="37"/>
      <c r="W48" s="37"/>
      <c r="X48" s="57"/>
      <c r="Y48" s="27"/>
      <c r="Z48" s="2"/>
      <c r="AA48" s="2"/>
      <c r="AB48" s="28"/>
      <c r="AC48" s="29"/>
      <c r="AD48" s="30"/>
      <c r="AE48" s="29"/>
      <c r="AF48" s="29"/>
      <c r="AG48" s="31"/>
      <c r="AH48" s="32"/>
      <c r="AI48" s="2"/>
      <c r="AJ48" s="5"/>
      <c r="AK48" s="2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46" customFormat="1" ht="15" customHeight="1">
      <c r="A49" s="27"/>
      <c r="B49" s="27">
        <v>10</v>
      </c>
      <c r="C49" s="2"/>
      <c r="D49" s="2">
        <v>2100</v>
      </c>
      <c r="E49" s="28"/>
      <c r="F49" s="29">
        <v>0</v>
      </c>
      <c r="G49" s="29">
        <v>0</v>
      </c>
      <c r="H49" s="29">
        <v>0</v>
      </c>
      <c r="I49" s="29"/>
      <c r="J49" s="31">
        <v>1</v>
      </c>
      <c r="K49" s="32">
        <f t="shared" si="12"/>
        <v>-60</v>
      </c>
      <c r="L49" s="2"/>
      <c r="M49" s="5"/>
      <c r="N49" s="2"/>
      <c r="O49" s="2"/>
      <c r="P49" s="2"/>
      <c r="Q49" s="2"/>
      <c r="R49" s="2"/>
      <c r="S49" s="9">
        <f t="shared" si="13"/>
        <v>0</v>
      </c>
      <c r="T49" s="1">
        <f t="shared" si="14"/>
        <v>0</v>
      </c>
      <c r="U49" s="2">
        <f t="shared" si="15"/>
        <v>60</v>
      </c>
      <c r="V49" s="44"/>
      <c r="W49" s="44"/>
      <c r="X49" s="57"/>
      <c r="Y49" s="27"/>
      <c r="Z49" s="2"/>
      <c r="AA49" s="2"/>
      <c r="AB49" s="28"/>
      <c r="AC49" s="29"/>
      <c r="AD49" s="30"/>
      <c r="AE49" s="29"/>
      <c r="AF49" s="29"/>
      <c r="AG49" s="31"/>
      <c r="AH49" s="32"/>
      <c r="AI49" s="2"/>
      <c r="AJ49" s="5"/>
      <c r="AK49" s="2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1:59" s="8" customFormat="1" ht="15" customHeight="1">
      <c r="A50" s="27"/>
      <c r="B50" s="27">
        <v>11</v>
      </c>
      <c r="C50" s="2"/>
      <c r="D50" s="2">
        <v>2100</v>
      </c>
      <c r="E50" s="28"/>
      <c r="F50" s="29">
        <v>0</v>
      </c>
      <c r="G50" s="29">
        <v>0</v>
      </c>
      <c r="H50" s="29">
        <v>0</v>
      </c>
      <c r="I50" s="29"/>
      <c r="J50" s="31">
        <v>1</v>
      </c>
      <c r="K50" s="32">
        <f t="shared" si="12"/>
        <v>-60</v>
      </c>
      <c r="L50" s="2"/>
      <c r="M50" s="5"/>
      <c r="N50" s="2"/>
      <c r="O50" s="2"/>
      <c r="P50" s="2"/>
      <c r="Q50" s="2"/>
      <c r="R50" s="2"/>
      <c r="S50" s="9">
        <f t="shared" si="13"/>
        <v>0</v>
      </c>
      <c r="T50" s="1">
        <f t="shared" si="14"/>
        <v>0</v>
      </c>
      <c r="U50" s="2">
        <f t="shared" si="15"/>
        <v>60</v>
      </c>
      <c r="V50" s="37"/>
      <c r="W50" s="37"/>
      <c r="X50" s="57"/>
      <c r="Y50" s="27"/>
      <c r="Z50" s="2"/>
      <c r="AA50" s="2"/>
      <c r="AB50" s="28"/>
      <c r="AC50" s="29"/>
      <c r="AD50" s="30"/>
      <c r="AE50" s="29"/>
      <c r="AF50" s="29"/>
      <c r="AG50" s="31"/>
      <c r="AH50" s="32"/>
      <c r="AI50" s="2"/>
      <c r="AJ50" s="5"/>
      <c r="AK50" s="2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8" customFormat="1" ht="15" customHeight="1">
      <c r="A51" s="27"/>
      <c r="B51" s="27">
        <v>12</v>
      </c>
      <c r="C51" s="2"/>
      <c r="D51" s="2">
        <v>2100</v>
      </c>
      <c r="E51" s="28"/>
      <c r="F51" s="29">
        <v>0</v>
      </c>
      <c r="G51" s="29">
        <v>0</v>
      </c>
      <c r="H51" s="29">
        <v>0</v>
      </c>
      <c r="I51" s="29"/>
      <c r="J51" s="31">
        <v>1</v>
      </c>
      <c r="K51" s="32">
        <f t="shared" si="12"/>
        <v>-60</v>
      </c>
      <c r="L51" s="2"/>
      <c r="M51" s="5"/>
      <c r="N51" s="2"/>
      <c r="O51" s="2"/>
      <c r="P51" s="2"/>
      <c r="Q51" s="2"/>
      <c r="R51" s="2"/>
      <c r="S51" s="9">
        <f t="shared" si="13"/>
        <v>0</v>
      </c>
      <c r="T51" s="1">
        <f t="shared" si="14"/>
        <v>0</v>
      </c>
      <c r="U51" s="2">
        <f t="shared" si="15"/>
        <v>60</v>
      </c>
      <c r="V51" s="37"/>
      <c r="W51" s="37"/>
      <c r="X51" s="57"/>
      <c r="Y51" s="27"/>
      <c r="Z51" s="2"/>
      <c r="AA51" s="2"/>
      <c r="AB51" s="28"/>
      <c r="AC51" s="29"/>
      <c r="AD51" s="30"/>
      <c r="AE51" s="29"/>
      <c r="AF51" s="29"/>
      <c r="AG51" s="31"/>
      <c r="AH51" s="32"/>
      <c r="AI51" s="2"/>
      <c r="AJ51" s="5"/>
      <c r="AK51" s="2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8" customFormat="1" ht="15" customHeight="1">
      <c r="A52" s="27"/>
      <c r="B52" s="27">
        <v>13</v>
      </c>
      <c r="C52" s="2"/>
      <c r="D52" s="2">
        <v>2100</v>
      </c>
      <c r="E52" s="28"/>
      <c r="F52" s="29">
        <v>0</v>
      </c>
      <c r="G52" s="29">
        <v>0</v>
      </c>
      <c r="H52" s="29">
        <v>0</v>
      </c>
      <c r="I52" s="29"/>
      <c r="J52" s="31">
        <v>1</v>
      </c>
      <c r="K52" s="32">
        <f t="shared" si="12"/>
        <v>-60</v>
      </c>
      <c r="L52" s="2"/>
      <c r="M52" s="5"/>
      <c r="N52" s="2"/>
      <c r="O52" s="2"/>
      <c r="P52" s="2"/>
      <c r="Q52" s="2"/>
      <c r="R52" s="2"/>
      <c r="S52" s="9">
        <f t="shared" si="13"/>
        <v>0</v>
      </c>
      <c r="T52" s="1">
        <f t="shared" si="14"/>
        <v>0</v>
      </c>
      <c r="U52" s="2">
        <f t="shared" si="15"/>
        <v>60</v>
      </c>
      <c r="V52" s="37"/>
      <c r="W52" s="37"/>
      <c r="X52" s="57"/>
      <c r="Y52" s="27"/>
      <c r="Z52" s="2"/>
      <c r="AA52" s="2"/>
      <c r="AB52" s="28"/>
      <c r="AC52" s="29"/>
      <c r="AD52" s="30"/>
      <c r="AE52" s="29"/>
      <c r="AF52" s="29"/>
      <c r="AG52" s="31"/>
      <c r="AH52" s="32"/>
      <c r="AI52" s="2"/>
      <c r="AJ52" s="5"/>
      <c r="AK52" s="2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8" customFormat="1" ht="15" customHeight="1">
      <c r="A53" s="27"/>
      <c r="B53" s="27">
        <v>14</v>
      </c>
      <c r="C53" s="2"/>
      <c r="D53" s="2">
        <v>2100</v>
      </c>
      <c r="E53" s="28"/>
      <c r="F53" s="29">
        <v>0</v>
      </c>
      <c r="G53" s="29">
        <v>0</v>
      </c>
      <c r="H53" s="29">
        <v>0</v>
      </c>
      <c r="I53" s="29"/>
      <c r="J53" s="31">
        <v>1</v>
      </c>
      <c r="K53" s="32">
        <f t="shared" si="12"/>
        <v>-60</v>
      </c>
      <c r="L53" s="2"/>
      <c r="M53" s="5"/>
      <c r="N53" s="2"/>
      <c r="O53" s="2"/>
      <c r="P53" s="2"/>
      <c r="Q53" s="2"/>
      <c r="R53" s="2"/>
      <c r="S53" s="9">
        <f t="shared" si="13"/>
        <v>0</v>
      </c>
      <c r="T53" s="1">
        <f t="shared" si="14"/>
        <v>0</v>
      </c>
      <c r="U53" s="2">
        <f t="shared" si="15"/>
        <v>60</v>
      </c>
      <c r="V53" s="37"/>
      <c r="W53" s="37"/>
      <c r="X53" s="57"/>
      <c r="Y53" s="27"/>
      <c r="Z53" s="2"/>
      <c r="AA53" s="2"/>
      <c r="AB53" s="28"/>
      <c r="AC53" s="29"/>
      <c r="AD53" s="30"/>
      <c r="AE53" s="29"/>
      <c r="AF53" s="29"/>
      <c r="AG53" s="31"/>
      <c r="AH53" s="32"/>
      <c r="AI53" s="2"/>
      <c r="AJ53" s="5"/>
      <c r="AK53" s="2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8" customFormat="1" ht="15" customHeight="1">
      <c r="A54" s="27"/>
      <c r="B54" s="27">
        <v>15</v>
      </c>
      <c r="C54" s="2"/>
      <c r="D54" s="2">
        <v>2100</v>
      </c>
      <c r="E54" s="28"/>
      <c r="F54" s="29">
        <v>0</v>
      </c>
      <c r="G54" s="29">
        <v>0</v>
      </c>
      <c r="H54" s="29">
        <v>0</v>
      </c>
      <c r="I54" s="29"/>
      <c r="J54" s="31">
        <f>IF(T54&lt;=119,1,2)</f>
        <v>1</v>
      </c>
      <c r="K54" s="32">
        <f t="shared" si="12"/>
        <v>-60</v>
      </c>
      <c r="L54" s="2"/>
      <c r="M54" s="5"/>
      <c r="N54" s="2"/>
      <c r="O54" s="1"/>
      <c r="P54" s="2"/>
      <c r="Q54" s="2"/>
      <c r="R54" s="2"/>
      <c r="S54" s="9">
        <f>SUM(F54*60)+G54+(H54/10)</f>
        <v>0</v>
      </c>
      <c r="T54" s="1">
        <f>SUM(S54/D54)*1000</f>
        <v>0</v>
      </c>
      <c r="U54" s="2">
        <f>SUM(J54*60)</f>
        <v>60</v>
      </c>
      <c r="V54" s="2"/>
      <c r="W54" s="2"/>
      <c r="X54" s="58"/>
      <c r="Y54" s="27"/>
      <c r="Z54" s="2"/>
      <c r="AA54" s="2"/>
      <c r="AB54" s="28"/>
      <c r="AC54" s="29"/>
      <c r="AD54" s="30"/>
      <c r="AE54" s="29"/>
      <c r="AF54" s="29"/>
      <c r="AG54" s="31"/>
      <c r="AH54" s="32"/>
      <c r="AI54" s="2"/>
      <c r="AJ54" s="5"/>
      <c r="AK54" s="2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8" customFormat="1" ht="15" customHeight="1">
      <c r="A55" s="33" t="s">
        <v>17</v>
      </c>
      <c r="B55" s="34">
        <v>500</v>
      </c>
      <c r="C55" s="35"/>
      <c r="D55" s="5"/>
      <c r="E55" s="5"/>
      <c r="F55" s="5"/>
      <c r="G55" s="6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7"/>
      <c r="Z55" s="2"/>
      <c r="AA55" s="2"/>
      <c r="AB55" s="28"/>
      <c r="AC55" s="29"/>
      <c r="AD55" s="30"/>
      <c r="AE55" s="29"/>
      <c r="AF55" s="29"/>
      <c r="AG55" s="31"/>
      <c r="AH55" s="32"/>
      <c r="AI55" s="2"/>
      <c r="AJ55" s="5"/>
      <c r="AK55" s="2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8" customFormat="1" ht="15" customHeight="1">
      <c r="A56" s="33" t="s">
        <v>17</v>
      </c>
      <c r="B56" s="34">
        <v>1000</v>
      </c>
      <c r="C56" s="35" t="s">
        <v>61</v>
      </c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7"/>
      <c r="Z56" s="2"/>
      <c r="AA56" s="2"/>
      <c r="AB56" s="28"/>
      <c r="AC56" s="29"/>
      <c r="AD56" s="30"/>
      <c r="AE56" s="29"/>
      <c r="AF56" s="29"/>
      <c r="AG56" s="31"/>
      <c r="AH56" s="32"/>
      <c r="AI56" s="2"/>
      <c r="AJ56" s="5"/>
      <c r="AK56" s="2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8" customFormat="1" ht="15" customHeight="1">
      <c r="A57" s="33" t="s">
        <v>18</v>
      </c>
      <c r="B57" s="34">
        <v>500</v>
      </c>
      <c r="C57" s="35" t="s">
        <v>62</v>
      </c>
      <c r="D57" s="5"/>
      <c r="E57" s="5"/>
      <c r="F57" s="5"/>
      <c r="G57" s="6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7"/>
      <c r="Z57" s="2"/>
      <c r="AA57" s="2"/>
      <c r="AB57" s="28"/>
      <c r="AC57" s="29"/>
      <c r="AD57" s="30"/>
      <c r="AE57" s="29"/>
      <c r="AF57" s="29"/>
      <c r="AG57" s="31"/>
      <c r="AH57" s="32"/>
      <c r="AI57" s="2"/>
      <c r="AJ57" s="5"/>
      <c r="AK57" s="2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8" customFormat="1" ht="17.25" customHeight="1">
      <c r="A58" s="27"/>
      <c r="B58" s="27"/>
      <c r="C58" s="2"/>
      <c r="D58" s="2"/>
      <c r="E58" s="28"/>
      <c r="F58" s="29"/>
      <c r="G58" s="30"/>
      <c r="H58" s="29"/>
      <c r="I58" s="29"/>
      <c r="J58" s="31"/>
      <c r="K58" s="32"/>
      <c r="L58" s="2"/>
      <c r="M58" s="32"/>
      <c r="N58" s="32"/>
      <c r="O58" s="2"/>
      <c r="P58" s="2"/>
      <c r="Q58" s="2"/>
      <c r="R58" s="2"/>
      <c r="S58" s="9"/>
      <c r="T58" s="1"/>
      <c r="U58" s="2"/>
      <c r="V58" s="15"/>
      <c r="W58" s="15"/>
      <c r="X58" s="27"/>
      <c r="Y58" s="27"/>
      <c r="Z58" s="2"/>
      <c r="AA58" s="2"/>
      <c r="AB58" s="28"/>
      <c r="AC58" s="29"/>
      <c r="AD58" s="30"/>
      <c r="AE58" s="29"/>
      <c r="AF58" s="29"/>
      <c r="AG58" s="31"/>
      <c r="AH58" s="32"/>
      <c r="AI58" s="2"/>
      <c r="AJ58" s="32"/>
      <c r="AK58" s="32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4:37" ht="22.5" customHeight="1">
      <c r="D59" s="38" t="s">
        <v>0</v>
      </c>
      <c r="E59" s="38"/>
      <c r="F59" s="38"/>
      <c r="G59" s="39"/>
      <c r="X59" s="10"/>
      <c r="Y59" s="27"/>
      <c r="AB59" s="28"/>
      <c r="AC59" s="29"/>
      <c r="AD59" s="30"/>
      <c r="AE59" s="29"/>
      <c r="AF59" s="29"/>
      <c r="AG59" s="31"/>
      <c r="AH59" s="32"/>
      <c r="AJ59" s="5"/>
      <c r="AK59" s="32"/>
    </row>
    <row r="60" spans="3:37" ht="15" customHeight="1">
      <c r="C60" s="4"/>
      <c r="E60" s="4"/>
      <c r="F60" s="4"/>
      <c r="G60" s="16"/>
      <c r="H60" s="4"/>
      <c r="I60" s="4"/>
      <c r="J60" s="4"/>
      <c r="K60" s="4"/>
      <c r="X60" s="10"/>
      <c r="Y60" s="27"/>
      <c r="Z60" s="5"/>
      <c r="AA60" s="5"/>
      <c r="AB60" s="5"/>
      <c r="AC60" s="5"/>
      <c r="AD60" s="6"/>
      <c r="AE60" s="5"/>
      <c r="AF60" s="5"/>
      <c r="AG60" s="5"/>
      <c r="AH60" s="5"/>
      <c r="AI60" s="5"/>
      <c r="AJ60" s="5"/>
      <c r="AK60" s="5"/>
    </row>
    <row r="61" spans="3:37" ht="18" customHeight="1">
      <c r="C61" s="17" t="s">
        <v>20</v>
      </c>
      <c r="D61" s="4"/>
      <c r="F61" s="16"/>
      <c r="G61" s="4"/>
      <c r="H61" s="4"/>
      <c r="I61" s="4"/>
      <c r="J61" s="4"/>
      <c r="X61" s="10"/>
      <c r="Y61" s="34"/>
      <c r="Z61" s="35"/>
      <c r="AA61" s="5"/>
      <c r="AB61" s="5"/>
      <c r="AC61" s="5"/>
      <c r="AD61" s="6"/>
      <c r="AE61" s="5"/>
      <c r="AF61" s="5"/>
      <c r="AG61" s="5"/>
      <c r="AH61" s="5"/>
      <c r="AI61" s="5"/>
      <c r="AJ61" s="5"/>
      <c r="AK61" s="5"/>
    </row>
    <row r="62" spans="3:37" ht="15" customHeight="1">
      <c r="C62" s="17"/>
      <c r="D62" s="4"/>
      <c r="F62" s="16"/>
      <c r="G62" s="4"/>
      <c r="H62" s="4"/>
      <c r="I62" s="4"/>
      <c r="J62" s="4"/>
      <c r="X62" s="11"/>
      <c r="Y62" s="34"/>
      <c r="Z62" s="35"/>
      <c r="AA62" s="5"/>
      <c r="AB62" s="5"/>
      <c r="AC62" s="5"/>
      <c r="AD62" s="6"/>
      <c r="AE62" s="5"/>
      <c r="AF62" s="5"/>
      <c r="AG62" s="5"/>
      <c r="AH62" s="5"/>
      <c r="AI62" s="5"/>
      <c r="AJ62" s="5"/>
      <c r="AK62" s="5"/>
    </row>
    <row r="63" spans="3:37" ht="15" customHeight="1">
      <c r="C63" s="36" t="s">
        <v>31</v>
      </c>
      <c r="X63" s="12"/>
      <c r="Y63" s="34"/>
      <c r="Z63" s="35"/>
      <c r="AA63" s="5"/>
      <c r="AB63" s="5"/>
      <c r="AC63" s="5"/>
      <c r="AD63" s="6"/>
      <c r="AE63" s="5"/>
      <c r="AF63" s="5"/>
      <c r="AG63" s="5"/>
      <c r="AH63" s="5"/>
      <c r="AI63" s="5"/>
      <c r="AJ63" s="5"/>
      <c r="AK63" s="5"/>
    </row>
    <row r="64" spans="24:30" ht="15" customHeight="1">
      <c r="X64" s="10"/>
      <c r="Y64" s="10"/>
      <c r="AA64" s="4"/>
      <c r="AD64" s="3"/>
    </row>
    <row r="65" spans="1:34" ht="15" customHeight="1">
      <c r="A65" s="40"/>
      <c r="B65" s="40"/>
      <c r="C65" s="7" t="s">
        <v>1</v>
      </c>
      <c r="D65" s="19">
        <v>2100</v>
      </c>
      <c r="E65" s="7"/>
      <c r="F65" s="7" t="s">
        <v>2</v>
      </c>
      <c r="G65" s="7"/>
      <c r="H65" s="7"/>
      <c r="J65" s="7" t="s">
        <v>3</v>
      </c>
      <c r="L65" s="20"/>
      <c r="M65" s="7"/>
      <c r="N65" s="21">
        <f>SUM(N7)</f>
        <v>41230</v>
      </c>
      <c r="X65" s="18"/>
      <c r="Y65" s="10"/>
      <c r="Z65" s="4"/>
      <c r="AB65" s="4"/>
      <c r="AC65" s="4"/>
      <c r="AD65" s="16"/>
      <c r="AE65" s="4"/>
      <c r="AF65" s="4"/>
      <c r="AG65" s="4"/>
      <c r="AH65" s="4"/>
    </row>
    <row r="66" spans="1:33" ht="30.75" customHeight="1">
      <c r="A66" s="40"/>
      <c r="B66" s="40"/>
      <c r="C66" s="7" t="s">
        <v>34</v>
      </c>
      <c r="D66" s="7"/>
      <c r="E66" s="7"/>
      <c r="F66" s="7"/>
      <c r="G66" s="52">
        <v>3</v>
      </c>
      <c r="H66" s="7"/>
      <c r="I66" s="7"/>
      <c r="J66" s="7"/>
      <c r="K66" s="7"/>
      <c r="L66" s="7"/>
      <c r="M66" s="7"/>
      <c r="N66" s="7"/>
      <c r="X66" s="18"/>
      <c r="Y66" s="10"/>
      <c r="Z66" s="17"/>
      <c r="AA66" s="4"/>
      <c r="AC66" s="16"/>
      <c r="AD66" s="4"/>
      <c r="AE66" s="4"/>
      <c r="AF66" s="4"/>
      <c r="AG66" s="4"/>
    </row>
    <row r="67" spans="1:33" ht="15" customHeight="1">
      <c r="A67" s="40" t="s">
        <v>4</v>
      </c>
      <c r="B67" s="40" t="s">
        <v>5</v>
      </c>
      <c r="C67" s="7" t="s">
        <v>6</v>
      </c>
      <c r="D67" s="23" t="s">
        <v>7</v>
      </c>
      <c r="E67" s="7"/>
      <c r="F67" s="7" t="s">
        <v>8</v>
      </c>
      <c r="G67" s="20"/>
      <c r="H67" s="7"/>
      <c r="I67" s="7"/>
      <c r="J67" s="7" t="s">
        <v>9</v>
      </c>
      <c r="K67" s="7"/>
      <c r="L67" s="7" t="s">
        <v>19</v>
      </c>
      <c r="M67" s="7"/>
      <c r="N67" s="7" t="s">
        <v>10</v>
      </c>
      <c r="X67" s="18"/>
      <c r="Y67" s="12"/>
      <c r="Z67" s="13"/>
      <c r="AA67" s="12"/>
      <c r="AB67" s="14"/>
      <c r="AC67" s="12"/>
      <c r="AD67" s="4"/>
      <c r="AE67" s="4"/>
      <c r="AF67" s="4"/>
      <c r="AG67" s="4"/>
    </row>
    <row r="68" spans="2:30" ht="18">
      <c r="B68" s="40" t="s">
        <v>11</v>
      </c>
      <c r="F68" s="24" t="s">
        <v>12</v>
      </c>
      <c r="G68" s="25" t="s">
        <v>13</v>
      </c>
      <c r="H68" s="26" t="s">
        <v>14</v>
      </c>
      <c r="S68" s="2" t="s">
        <v>15</v>
      </c>
      <c r="T68" s="2" t="s">
        <v>16</v>
      </c>
      <c r="X68" s="10"/>
      <c r="Y68" s="12"/>
      <c r="Z68" s="14"/>
      <c r="AA68" s="12"/>
      <c r="AB68" s="14"/>
      <c r="AC68" s="12"/>
      <c r="AD68" s="3"/>
    </row>
    <row r="69" spans="1:30" ht="15.75">
      <c r="A69" s="27"/>
      <c r="B69" s="27">
        <v>1</v>
      </c>
      <c r="C69" s="2" t="s">
        <v>63</v>
      </c>
      <c r="D69" s="2">
        <v>2100</v>
      </c>
      <c r="E69" s="28"/>
      <c r="F69" s="29">
        <v>0</v>
      </c>
      <c r="G69" s="29">
        <v>0</v>
      </c>
      <c r="H69" s="29">
        <v>0</v>
      </c>
      <c r="I69" s="29"/>
      <c r="J69" s="31">
        <f aca="true" t="shared" si="16" ref="J69:J74">IF(T69&lt;=119,1,2)</f>
        <v>1</v>
      </c>
      <c r="K69" s="32">
        <v>34.2</v>
      </c>
      <c r="M69" s="5"/>
      <c r="N69" s="2" t="s">
        <v>65</v>
      </c>
      <c r="S69" s="9">
        <f aca="true" t="shared" si="17" ref="S69:S75">SUM(F69*60)+G69+(H69/10)</f>
        <v>0</v>
      </c>
      <c r="T69" s="1">
        <f aca="true" t="shared" si="18" ref="T69:T75">SUM(S69/D69)*1000</f>
        <v>0</v>
      </c>
      <c r="U69" s="2">
        <f aca="true" t="shared" si="19" ref="U69:U75">SUM(J69*60)</f>
        <v>60</v>
      </c>
      <c r="V69" s="37"/>
      <c r="W69" s="37"/>
      <c r="X69" s="57"/>
      <c r="Y69" s="10">
        <f>SUM(X69:X83)</f>
        <v>0</v>
      </c>
      <c r="Z69" s="2">
        <f>SUM(X231)</f>
        <v>0</v>
      </c>
      <c r="AD69" s="3"/>
    </row>
    <row r="70" spans="1:37" ht="18">
      <c r="A70" s="27"/>
      <c r="B70" s="27">
        <v>2</v>
      </c>
      <c r="C70" s="2" t="s">
        <v>66</v>
      </c>
      <c r="D70" s="2">
        <v>2100</v>
      </c>
      <c r="E70" s="28"/>
      <c r="F70" s="29">
        <v>0</v>
      </c>
      <c r="G70" s="29">
        <v>0</v>
      </c>
      <c r="H70" s="29">
        <v>0</v>
      </c>
      <c r="I70" s="29"/>
      <c r="J70" s="31">
        <f t="shared" si="16"/>
        <v>1</v>
      </c>
      <c r="K70" s="32">
        <v>36.4</v>
      </c>
      <c r="M70" s="5"/>
      <c r="N70" s="2" t="s">
        <v>64</v>
      </c>
      <c r="S70" s="9">
        <f t="shared" si="17"/>
        <v>0</v>
      </c>
      <c r="T70" s="1">
        <f t="shared" si="18"/>
        <v>0</v>
      </c>
      <c r="U70" s="2">
        <f t="shared" si="19"/>
        <v>60</v>
      </c>
      <c r="V70" s="37"/>
      <c r="W70" s="37"/>
      <c r="X70" s="57"/>
      <c r="Y70" s="18"/>
      <c r="Z70" s="7"/>
      <c r="AA70" s="19"/>
      <c r="AB70" s="7"/>
      <c r="AC70" s="7"/>
      <c r="AD70" s="7"/>
      <c r="AE70" s="7"/>
      <c r="AG70" s="7"/>
      <c r="AI70" s="20"/>
      <c r="AJ70" s="7"/>
      <c r="AK70" s="21"/>
    </row>
    <row r="71" spans="1:37" ht="18">
      <c r="A71" s="27"/>
      <c r="B71" s="27">
        <v>3</v>
      </c>
      <c r="C71" s="2" t="s">
        <v>67</v>
      </c>
      <c r="D71" s="2">
        <v>2100</v>
      </c>
      <c r="E71" s="28"/>
      <c r="F71" s="29">
        <v>0</v>
      </c>
      <c r="G71" s="29">
        <v>0</v>
      </c>
      <c r="H71" s="29">
        <v>0</v>
      </c>
      <c r="I71" s="29"/>
      <c r="J71" s="31">
        <f t="shared" si="16"/>
        <v>1</v>
      </c>
      <c r="K71" s="32">
        <v>36.5</v>
      </c>
      <c r="M71" s="5"/>
      <c r="N71" s="2" t="s">
        <v>56</v>
      </c>
      <c r="S71" s="9">
        <f t="shared" si="17"/>
        <v>0</v>
      </c>
      <c r="T71" s="1">
        <f t="shared" si="18"/>
        <v>0</v>
      </c>
      <c r="U71" s="2">
        <f t="shared" si="19"/>
        <v>60</v>
      </c>
      <c r="V71" s="37"/>
      <c r="W71" s="37"/>
      <c r="X71" s="57"/>
      <c r="Y71" s="18"/>
      <c r="Z71" s="7"/>
      <c r="AA71" s="7"/>
      <c r="AB71" s="7"/>
      <c r="AC71" s="7"/>
      <c r="AD71" s="22"/>
      <c r="AE71" s="7"/>
      <c r="AF71" s="7"/>
      <c r="AG71" s="7"/>
      <c r="AH71" s="7"/>
      <c r="AI71" s="7"/>
      <c r="AJ71" s="7"/>
      <c r="AK71" s="7"/>
    </row>
    <row r="72" spans="1:37" ht="18">
      <c r="A72" s="27"/>
      <c r="B72" s="27">
        <v>4</v>
      </c>
      <c r="C72" s="2" t="s">
        <v>68</v>
      </c>
      <c r="D72" s="2">
        <v>2100</v>
      </c>
      <c r="E72" s="28"/>
      <c r="F72" s="29">
        <v>0</v>
      </c>
      <c r="G72" s="29">
        <v>0</v>
      </c>
      <c r="H72" s="29">
        <v>0</v>
      </c>
      <c r="I72" s="29"/>
      <c r="J72" s="31">
        <f t="shared" si="16"/>
        <v>1</v>
      </c>
      <c r="K72" s="32">
        <v>36.7</v>
      </c>
      <c r="M72" s="5"/>
      <c r="N72" s="2" t="s">
        <v>69</v>
      </c>
      <c r="S72" s="9">
        <f t="shared" si="17"/>
        <v>0</v>
      </c>
      <c r="T72" s="1">
        <f t="shared" si="18"/>
        <v>0</v>
      </c>
      <c r="U72" s="2">
        <f t="shared" si="19"/>
        <v>60</v>
      </c>
      <c r="V72" s="37"/>
      <c r="W72" s="37"/>
      <c r="X72" s="57"/>
      <c r="Y72" s="18"/>
      <c r="Z72" s="7"/>
      <c r="AA72" s="23"/>
      <c r="AB72" s="7"/>
      <c r="AC72" s="7"/>
      <c r="AD72" s="20"/>
      <c r="AE72" s="7"/>
      <c r="AF72" s="7"/>
      <c r="AG72" s="7"/>
      <c r="AH72" s="7"/>
      <c r="AI72" s="19"/>
      <c r="AJ72" s="7"/>
      <c r="AK72" s="7"/>
    </row>
    <row r="73" spans="1:31" ht="18">
      <c r="A73" s="27"/>
      <c r="B73" s="27">
        <v>4</v>
      </c>
      <c r="C73" s="2" t="s">
        <v>57</v>
      </c>
      <c r="D73" s="2">
        <v>2100</v>
      </c>
      <c r="E73" s="28"/>
      <c r="F73" s="29">
        <v>0</v>
      </c>
      <c r="G73" s="29">
        <v>0</v>
      </c>
      <c r="H73" s="29">
        <v>0</v>
      </c>
      <c r="I73" s="29"/>
      <c r="J73" s="31">
        <f t="shared" si="16"/>
        <v>1</v>
      </c>
      <c r="K73" s="32">
        <v>36.4</v>
      </c>
      <c r="M73" s="5"/>
      <c r="N73" s="2" t="s">
        <v>58</v>
      </c>
      <c r="S73" s="9">
        <f t="shared" si="17"/>
        <v>0</v>
      </c>
      <c r="T73" s="1">
        <f t="shared" si="18"/>
        <v>0</v>
      </c>
      <c r="U73" s="2">
        <f t="shared" si="19"/>
        <v>60</v>
      </c>
      <c r="V73" s="37"/>
      <c r="W73" s="37"/>
      <c r="X73" s="57"/>
      <c r="Y73" s="18"/>
      <c r="AC73" s="24"/>
      <c r="AD73" s="25"/>
      <c r="AE73" s="26"/>
    </row>
    <row r="74" spans="1:36" ht="15.75">
      <c r="A74" s="27"/>
      <c r="B74" s="27">
        <v>6</v>
      </c>
      <c r="D74" s="2">
        <v>2100</v>
      </c>
      <c r="E74" s="28"/>
      <c r="F74" s="29">
        <v>0</v>
      </c>
      <c r="G74" s="29">
        <v>0</v>
      </c>
      <c r="H74" s="29">
        <v>0</v>
      </c>
      <c r="I74" s="29"/>
      <c r="J74" s="31">
        <f t="shared" si="16"/>
        <v>1</v>
      </c>
      <c r="K74" s="32">
        <f aca="true" t="shared" si="20" ref="K70:K83">SUM(T74-U74)</f>
        <v>-60</v>
      </c>
      <c r="M74" s="5"/>
      <c r="S74" s="9">
        <f t="shared" si="17"/>
        <v>0</v>
      </c>
      <c r="T74" s="1">
        <f t="shared" si="18"/>
        <v>0</v>
      </c>
      <c r="U74" s="2">
        <f t="shared" si="19"/>
        <v>60</v>
      </c>
      <c r="V74" s="37"/>
      <c r="W74" s="37"/>
      <c r="X74" s="57"/>
      <c r="Y74" s="27"/>
      <c r="AB74" s="28"/>
      <c r="AC74" s="29"/>
      <c r="AD74" s="30"/>
      <c r="AE74" s="29"/>
      <c r="AF74" s="29"/>
      <c r="AG74" s="31"/>
      <c r="AH74" s="32"/>
      <c r="AJ74" s="5"/>
    </row>
    <row r="75" spans="1:36" ht="15.75">
      <c r="A75" s="27"/>
      <c r="B75" s="27">
        <v>7</v>
      </c>
      <c r="D75" s="2">
        <v>2100</v>
      </c>
      <c r="E75" s="28"/>
      <c r="F75" s="29">
        <v>0</v>
      </c>
      <c r="G75" s="29">
        <v>0</v>
      </c>
      <c r="H75" s="29">
        <v>0</v>
      </c>
      <c r="I75" s="29"/>
      <c r="J75" s="31">
        <v>1</v>
      </c>
      <c r="K75" s="32">
        <f t="shared" si="20"/>
        <v>-60</v>
      </c>
      <c r="M75" s="5"/>
      <c r="S75" s="9">
        <f t="shared" si="17"/>
        <v>0</v>
      </c>
      <c r="T75" s="1">
        <f t="shared" si="18"/>
        <v>0</v>
      </c>
      <c r="U75" s="2">
        <f t="shared" si="19"/>
        <v>60</v>
      </c>
      <c r="V75" s="37"/>
      <c r="W75" s="37"/>
      <c r="X75" s="57"/>
      <c r="Y75" s="27"/>
      <c r="AB75" s="28"/>
      <c r="AC75" s="29"/>
      <c r="AD75" s="30"/>
      <c r="AE75" s="29"/>
      <c r="AF75" s="29"/>
      <c r="AG75" s="31"/>
      <c r="AH75" s="32"/>
      <c r="AJ75" s="5"/>
    </row>
    <row r="76" spans="1:36" ht="15.75">
      <c r="A76" s="27"/>
      <c r="B76" s="27">
        <v>8</v>
      </c>
      <c r="D76" s="2">
        <v>2100</v>
      </c>
      <c r="E76" s="28"/>
      <c r="F76" s="29">
        <v>0</v>
      </c>
      <c r="G76" s="29">
        <v>0</v>
      </c>
      <c r="H76" s="29">
        <v>0</v>
      </c>
      <c r="I76" s="29"/>
      <c r="J76" s="31">
        <v>1</v>
      </c>
      <c r="K76" s="32">
        <f t="shared" si="20"/>
        <v>-60</v>
      </c>
      <c r="M76" s="5"/>
      <c r="S76" s="9">
        <f aca="true" t="shared" si="21" ref="S76:S82">SUM(F76*60)+G76+(H76/10)</f>
        <v>0</v>
      </c>
      <c r="T76" s="1">
        <f aca="true" t="shared" si="22" ref="T76:T82">SUM(S76/D76)*1000</f>
        <v>0</v>
      </c>
      <c r="U76" s="2">
        <f aca="true" t="shared" si="23" ref="U76:U82">SUM(J76*60)</f>
        <v>60</v>
      </c>
      <c r="V76" s="37"/>
      <c r="W76" s="37"/>
      <c r="X76" s="57"/>
      <c r="Y76" s="27"/>
      <c r="AB76" s="28"/>
      <c r="AC76" s="29"/>
      <c r="AD76" s="30"/>
      <c r="AE76" s="29"/>
      <c r="AF76" s="29"/>
      <c r="AG76" s="31"/>
      <c r="AH76" s="32"/>
      <c r="AJ76" s="5"/>
    </row>
    <row r="77" spans="1:36" ht="15.75">
      <c r="A77" s="27"/>
      <c r="B77" s="27">
        <v>9</v>
      </c>
      <c r="D77" s="2">
        <v>2100</v>
      </c>
      <c r="E77" s="28"/>
      <c r="F77" s="29">
        <v>0</v>
      </c>
      <c r="G77" s="29">
        <v>0</v>
      </c>
      <c r="H77" s="29">
        <v>0</v>
      </c>
      <c r="I77" s="29"/>
      <c r="J77" s="31">
        <v>1</v>
      </c>
      <c r="K77" s="32">
        <f t="shared" si="20"/>
        <v>-60</v>
      </c>
      <c r="M77" s="5"/>
      <c r="S77" s="9">
        <f t="shared" si="21"/>
        <v>0</v>
      </c>
      <c r="T77" s="1">
        <f t="shared" si="22"/>
        <v>0</v>
      </c>
      <c r="U77" s="2">
        <f t="shared" si="23"/>
        <v>60</v>
      </c>
      <c r="V77" s="37"/>
      <c r="W77" s="37"/>
      <c r="X77" s="57"/>
      <c r="Y77" s="27"/>
      <c r="AB77" s="28"/>
      <c r="AC77" s="29"/>
      <c r="AD77" s="30"/>
      <c r="AE77" s="29"/>
      <c r="AF77" s="29"/>
      <c r="AG77" s="31"/>
      <c r="AH77" s="32"/>
      <c r="AJ77" s="5"/>
    </row>
    <row r="78" spans="1:36" ht="15.75">
      <c r="A78" s="27"/>
      <c r="B78" s="27">
        <v>10</v>
      </c>
      <c r="D78" s="2">
        <v>2100</v>
      </c>
      <c r="E78" s="28"/>
      <c r="F78" s="29">
        <v>0</v>
      </c>
      <c r="G78" s="29">
        <v>0</v>
      </c>
      <c r="H78" s="29">
        <v>0</v>
      </c>
      <c r="I78" s="29"/>
      <c r="J78" s="31">
        <v>1</v>
      </c>
      <c r="K78" s="32">
        <f t="shared" si="20"/>
        <v>-60</v>
      </c>
      <c r="M78" s="5"/>
      <c r="S78" s="9">
        <f t="shared" si="21"/>
        <v>0</v>
      </c>
      <c r="T78" s="1">
        <f t="shared" si="22"/>
        <v>0</v>
      </c>
      <c r="U78" s="2">
        <f t="shared" si="23"/>
        <v>60</v>
      </c>
      <c r="V78" s="37"/>
      <c r="W78" s="37"/>
      <c r="X78" s="57"/>
      <c r="Y78" s="27"/>
      <c r="AB78" s="28"/>
      <c r="AC78" s="29"/>
      <c r="AD78" s="30"/>
      <c r="AE78" s="29"/>
      <c r="AF78" s="29"/>
      <c r="AG78" s="31"/>
      <c r="AH78" s="32"/>
      <c r="AJ78" s="5"/>
    </row>
    <row r="79" spans="1:36" ht="15.75">
      <c r="A79" s="27"/>
      <c r="B79" s="27">
        <v>11</v>
      </c>
      <c r="D79" s="2">
        <v>2100</v>
      </c>
      <c r="E79" s="28"/>
      <c r="F79" s="29">
        <v>0</v>
      </c>
      <c r="G79" s="29">
        <v>0</v>
      </c>
      <c r="H79" s="29">
        <v>0</v>
      </c>
      <c r="I79" s="29"/>
      <c r="J79" s="31">
        <v>1</v>
      </c>
      <c r="K79" s="32">
        <f t="shared" si="20"/>
        <v>-60</v>
      </c>
      <c r="M79" s="5"/>
      <c r="S79" s="9">
        <f t="shared" si="21"/>
        <v>0</v>
      </c>
      <c r="T79" s="1">
        <f t="shared" si="22"/>
        <v>0</v>
      </c>
      <c r="U79" s="2">
        <f t="shared" si="23"/>
        <v>60</v>
      </c>
      <c r="V79" s="37"/>
      <c r="W79" s="37"/>
      <c r="X79" s="57"/>
      <c r="Y79" s="27"/>
      <c r="AB79" s="28"/>
      <c r="AC79" s="29"/>
      <c r="AD79" s="30"/>
      <c r="AE79" s="29"/>
      <c r="AF79" s="29"/>
      <c r="AG79" s="31"/>
      <c r="AH79" s="32"/>
      <c r="AJ79" s="5"/>
    </row>
    <row r="80" spans="1:36" ht="15.75">
      <c r="A80" s="27"/>
      <c r="B80" s="27">
        <v>12</v>
      </c>
      <c r="D80" s="2">
        <v>2100</v>
      </c>
      <c r="E80" s="28"/>
      <c r="F80" s="29">
        <v>0</v>
      </c>
      <c r="G80" s="29">
        <v>0</v>
      </c>
      <c r="H80" s="29">
        <v>0</v>
      </c>
      <c r="I80" s="29"/>
      <c r="J80" s="31">
        <v>1</v>
      </c>
      <c r="K80" s="32">
        <f t="shared" si="20"/>
        <v>-60</v>
      </c>
      <c r="M80" s="5"/>
      <c r="S80" s="9">
        <f t="shared" si="21"/>
        <v>0</v>
      </c>
      <c r="T80" s="1">
        <f t="shared" si="22"/>
        <v>0</v>
      </c>
      <c r="U80" s="2">
        <f t="shared" si="23"/>
        <v>60</v>
      </c>
      <c r="V80" s="37"/>
      <c r="W80" s="37"/>
      <c r="X80" s="57"/>
      <c r="Y80" s="27"/>
      <c r="AB80" s="28"/>
      <c r="AC80" s="29"/>
      <c r="AD80" s="30"/>
      <c r="AE80" s="29"/>
      <c r="AF80" s="29"/>
      <c r="AG80" s="31"/>
      <c r="AH80" s="32"/>
      <c r="AJ80" s="5"/>
    </row>
    <row r="81" spans="1:36" ht="15.75">
      <c r="A81" s="27"/>
      <c r="B81" s="27">
        <v>13</v>
      </c>
      <c r="D81" s="2">
        <v>2100</v>
      </c>
      <c r="E81" s="28"/>
      <c r="F81" s="29">
        <v>0</v>
      </c>
      <c r="G81" s="29">
        <v>0</v>
      </c>
      <c r="H81" s="29">
        <v>0</v>
      </c>
      <c r="I81" s="29"/>
      <c r="J81" s="31">
        <v>1</v>
      </c>
      <c r="K81" s="32">
        <f t="shared" si="20"/>
        <v>-60</v>
      </c>
      <c r="M81" s="5"/>
      <c r="S81" s="9">
        <f t="shared" si="21"/>
        <v>0</v>
      </c>
      <c r="T81" s="1">
        <f t="shared" si="22"/>
        <v>0</v>
      </c>
      <c r="U81" s="2">
        <f t="shared" si="23"/>
        <v>60</v>
      </c>
      <c r="V81" s="37"/>
      <c r="W81" s="37"/>
      <c r="X81" s="57"/>
      <c r="Y81" s="27"/>
      <c r="AB81" s="28"/>
      <c r="AC81" s="29"/>
      <c r="AD81" s="30"/>
      <c r="AE81" s="29"/>
      <c r="AF81" s="29"/>
      <c r="AG81" s="31"/>
      <c r="AH81" s="32"/>
      <c r="AJ81" s="5"/>
    </row>
    <row r="82" spans="1:36" ht="15.75">
      <c r="A82" s="27"/>
      <c r="B82" s="27">
        <v>14</v>
      </c>
      <c r="D82" s="2">
        <v>2100</v>
      </c>
      <c r="E82" s="28"/>
      <c r="F82" s="29">
        <v>0</v>
      </c>
      <c r="G82" s="29">
        <v>0</v>
      </c>
      <c r="H82" s="29">
        <v>0</v>
      </c>
      <c r="I82" s="29"/>
      <c r="J82" s="31">
        <v>1</v>
      </c>
      <c r="K82" s="32">
        <f t="shared" si="20"/>
        <v>-60</v>
      </c>
      <c r="M82" s="5"/>
      <c r="S82" s="9">
        <f t="shared" si="21"/>
        <v>0</v>
      </c>
      <c r="T82" s="1">
        <f t="shared" si="22"/>
        <v>0</v>
      </c>
      <c r="U82" s="2">
        <f t="shared" si="23"/>
        <v>60</v>
      </c>
      <c r="V82" s="37"/>
      <c r="W82" s="37"/>
      <c r="X82" s="57"/>
      <c r="Y82" s="27"/>
      <c r="AB82" s="28"/>
      <c r="AC82" s="29"/>
      <c r="AD82" s="30"/>
      <c r="AE82" s="29"/>
      <c r="AF82" s="29"/>
      <c r="AG82" s="31"/>
      <c r="AH82" s="32"/>
      <c r="AJ82" s="5"/>
    </row>
    <row r="83" spans="1:36" ht="18">
      <c r="A83" s="27"/>
      <c r="B83" s="27">
        <v>15</v>
      </c>
      <c r="D83" s="2">
        <v>2100</v>
      </c>
      <c r="E83" s="28"/>
      <c r="F83" s="29">
        <v>0</v>
      </c>
      <c r="G83" s="29">
        <v>0</v>
      </c>
      <c r="H83" s="29">
        <v>0</v>
      </c>
      <c r="I83" s="29"/>
      <c r="J83" s="31">
        <f>IF(T83&lt;=119,1,2)</f>
        <v>1</v>
      </c>
      <c r="K83" s="32">
        <f t="shared" si="20"/>
        <v>-60</v>
      </c>
      <c r="M83" s="5"/>
      <c r="O83" s="1"/>
      <c r="S83" s="9">
        <f>SUM(F83*60)+G83+(H83/10)</f>
        <v>0</v>
      </c>
      <c r="T83" s="1">
        <f>SUM(S83/D83)*1000</f>
        <v>0</v>
      </c>
      <c r="U83" s="2">
        <f>SUM(J83*60)</f>
        <v>60</v>
      </c>
      <c r="X83" s="58"/>
      <c r="Y83" s="27"/>
      <c r="AB83" s="28"/>
      <c r="AC83" s="29"/>
      <c r="AD83" s="30"/>
      <c r="AE83" s="29"/>
      <c r="AF83" s="29"/>
      <c r="AG83" s="31"/>
      <c r="AH83" s="32"/>
      <c r="AJ83" s="5"/>
    </row>
    <row r="84" spans="1:36" ht="15.75">
      <c r="A84" s="33" t="s">
        <v>17</v>
      </c>
      <c r="B84" s="34">
        <v>500</v>
      </c>
      <c r="C84" s="35" t="s">
        <v>62</v>
      </c>
      <c r="D84" s="5"/>
      <c r="E84" s="5"/>
      <c r="F84" s="5"/>
      <c r="G84" s="6"/>
      <c r="H84" s="5"/>
      <c r="I84" s="5"/>
      <c r="J84" s="5"/>
      <c r="K84" s="5"/>
      <c r="L84" s="5"/>
      <c r="M84" s="5"/>
      <c r="N84" s="5"/>
      <c r="Y84" s="27"/>
      <c r="AB84" s="28"/>
      <c r="AC84" s="29"/>
      <c r="AD84" s="30"/>
      <c r="AE84" s="29"/>
      <c r="AF84" s="29"/>
      <c r="AG84" s="31"/>
      <c r="AH84" s="32"/>
      <c r="AJ84" s="5"/>
    </row>
    <row r="85" spans="1:36" ht="15.75">
      <c r="A85" s="33" t="s">
        <v>17</v>
      </c>
      <c r="B85" s="34">
        <v>1000</v>
      </c>
      <c r="C85" s="35" t="s">
        <v>70</v>
      </c>
      <c r="D85" s="5"/>
      <c r="E85" s="5"/>
      <c r="F85" s="5"/>
      <c r="G85" s="6"/>
      <c r="H85" s="5"/>
      <c r="I85" s="5"/>
      <c r="J85" s="5"/>
      <c r="K85" s="5"/>
      <c r="L85" s="5"/>
      <c r="M85" s="5"/>
      <c r="N85" s="5"/>
      <c r="Y85" s="27"/>
      <c r="AB85" s="28"/>
      <c r="AC85" s="29"/>
      <c r="AD85" s="30"/>
      <c r="AE85" s="29"/>
      <c r="AF85" s="29"/>
      <c r="AG85" s="31"/>
      <c r="AH85" s="32"/>
      <c r="AJ85" s="5"/>
    </row>
    <row r="86" spans="1:36" ht="15.75">
      <c r="A86" s="33" t="s">
        <v>18</v>
      </c>
      <c r="B86" s="34">
        <v>500</v>
      </c>
      <c r="C86" s="35" t="s">
        <v>71</v>
      </c>
      <c r="D86" s="5"/>
      <c r="E86" s="5"/>
      <c r="F86" s="5"/>
      <c r="G86" s="6"/>
      <c r="H86" s="5"/>
      <c r="I86" s="5"/>
      <c r="J86" s="5"/>
      <c r="K86" s="5"/>
      <c r="L86" s="5"/>
      <c r="M86" s="5"/>
      <c r="N86" s="5"/>
      <c r="Y86" s="27"/>
      <c r="AB86" s="28"/>
      <c r="AC86" s="29"/>
      <c r="AD86" s="30"/>
      <c r="AE86" s="29"/>
      <c r="AF86" s="29"/>
      <c r="AG86" s="31"/>
      <c r="AH86" s="32"/>
      <c r="AJ86" s="5"/>
    </row>
    <row r="87" spans="1:37" ht="15.75">
      <c r="A87" s="27"/>
      <c r="B87" s="27"/>
      <c r="E87" s="28"/>
      <c r="F87" s="29"/>
      <c r="G87" s="30"/>
      <c r="H87" s="29"/>
      <c r="I87" s="29"/>
      <c r="J87" s="31"/>
      <c r="K87" s="32"/>
      <c r="M87" s="32"/>
      <c r="N87" s="32"/>
      <c r="X87" s="27"/>
      <c r="Y87" s="27"/>
      <c r="AB87" s="28"/>
      <c r="AC87" s="29"/>
      <c r="AD87" s="30"/>
      <c r="AE87" s="29"/>
      <c r="AF87" s="29"/>
      <c r="AG87" s="31"/>
      <c r="AH87" s="32"/>
      <c r="AJ87" s="32"/>
      <c r="AK87" s="32"/>
    </row>
    <row r="88" spans="4:37" ht="27">
      <c r="D88" s="38" t="s">
        <v>0</v>
      </c>
      <c r="E88" s="38"/>
      <c r="F88" s="38"/>
      <c r="G88" s="39"/>
      <c r="X88" s="10"/>
      <c r="Y88" s="27"/>
      <c r="AB88" s="28"/>
      <c r="AC88" s="29"/>
      <c r="AD88" s="30"/>
      <c r="AE88" s="29"/>
      <c r="AF88" s="29"/>
      <c r="AG88" s="31"/>
      <c r="AH88" s="32"/>
      <c r="AJ88" s="5"/>
      <c r="AK88" s="32"/>
    </row>
    <row r="89" spans="3:37" ht="20.25">
      <c r="C89" s="4"/>
      <c r="E89" s="4"/>
      <c r="F89" s="4"/>
      <c r="G89" s="16"/>
      <c r="H89" s="4"/>
      <c r="I89" s="4"/>
      <c r="J89" s="4"/>
      <c r="K89" s="4"/>
      <c r="X89" s="10"/>
      <c r="Y89" s="27"/>
      <c r="Z89" s="5"/>
      <c r="AA89" s="5"/>
      <c r="AB89" s="5"/>
      <c r="AC89" s="5"/>
      <c r="AD89" s="6"/>
      <c r="AE89" s="5"/>
      <c r="AF89" s="5"/>
      <c r="AG89" s="5"/>
      <c r="AH89" s="5"/>
      <c r="AI89" s="5"/>
      <c r="AJ89" s="5"/>
      <c r="AK89" s="5"/>
    </row>
    <row r="90" spans="3:37" ht="20.25">
      <c r="C90" s="17" t="s">
        <v>20</v>
      </c>
      <c r="D90" s="4"/>
      <c r="F90" s="16"/>
      <c r="G90" s="4"/>
      <c r="H90" s="4"/>
      <c r="I90" s="4"/>
      <c r="J90" s="4"/>
      <c r="X90" s="10"/>
      <c r="Y90" s="34"/>
      <c r="Z90" s="35"/>
      <c r="AA90" s="5"/>
      <c r="AB90" s="5"/>
      <c r="AC90" s="5"/>
      <c r="AD90" s="6"/>
      <c r="AE90" s="5"/>
      <c r="AF90" s="5"/>
      <c r="AG90" s="5"/>
      <c r="AH90" s="5"/>
      <c r="AI90" s="5"/>
      <c r="AJ90" s="5"/>
      <c r="AK90" s="5"/>
    </row>
    <row r="91" spans="3:37" ht="20.25">
      <c r="C91" s="17"/>
      <c r="D91" s="4"/>
      <c r="F91" s="16"/>
      <c r="G91" s="4"/>
      <c r="H91" s="4"/>
      <c r="I91" s="4"/>
      <c r="J91" s="4"/>
      <c r="X91" s="11"/>
      <c r="Y91" s="34"/>
      <c r="Z91" s="35"/>
      <c r="AA91" s="5"/>
      <c r="AB91" s="5"/>
      <c r="AC91" s="5"/>
      <c r="AD91" s="6"/>
      <c r="AE91" s="5"/>
      <c r="AF91" s="5"/>
      <c r="AG91" s="5"/>
      <c r="AH91" s="5"/>
      <c r="AI91" s="5"/>
      <c r="AJ91" s="5"/>
      <c r="AK91" s="5"/>
    </row>
    <row r="92" spans="3:37" ht="15">
      <c r="C92" s="36" t="s">
        <v>30</v>
      </c>
      <c r="X92" s="12"/>
      <c r="Y92" s="34"/>
      <c r="Z92" s="35"/>
      <c r="AA92" s="5"/>
      <c r="AB92" s="5"/>
      <c r="AC92" s="5"/>
      <c r="AD92" s="6"/>
      <c r="AE92" s="5"/>
      <c r="AF92" s="5"/>
      <c r="AG92" s="5"/>
      <c r="AH92" s="5"/>
      <c r="AI92" s="5"/>
      <c r="AJ92" s="5"/>
      <c r="AK92" s="5"/>
    </row>
    <row r="93" ht="12.75">
      <c r="X93" s="10"/>
    </row>
    <row r="94" spans="1:25" ht="18">
      <c r="A94" s="40"/>
      <c r="B94" s="40"/>
      <c r="C94" s="7" t="s">
        <v>1</v>
      </c>
      <c r="D94" s="19">
        <v>2100</v>
      </c>
      <c r="E94" s="7"/>
      <c r="F94" s="7" t="s">
        <v>2</v>
      </c>
      <c r="G94" s="7"/>
      <c r="H94" s="7"/>
      <c r="J94" s="7" t="s">
        <v>3</v>
      </c>
      <c r="L94" s="20"/>
      <c r="M94" s="7"/>
      <c r="N94" s="21">
        <f>SUM(N7)</f>
        <v>41230</v>
      </c>
      <c r="X94" s="18"/>
      <c r="Y94" s="70"/>
    </row>
    <row r="95" spans="1:24" ht="23.25">
      <c r="A95" s="40"/>
      <c r="B95" s="40"/>
      <c r="C95" s="7" t="s">
        <v>35</v>
      </c>
      <c r="D95" s="7"/>
      <c r="E95" s="7"/>
      <c r="F95" s="7"/>
      <c r="G95" s="52">
        <v>4</v>
      </c>
      <c r="H95" s="7"/>
      <c r="I95" s="7"/>
      <c r="J95" s="7"/>
      <c r="K95" s="7"/>
      <c r="L95" s="7"/>
      <c r="M95" s="7"/>
      <c r="N95" s="7"/>
      <c r="X95" s="18"/>
    </row>
    <row r="96" spans="1:24" ht="18">
      <c r="A96" s="40" t="s">
        <v>4</v>
      </c>
      <c r="B96" s="40" t="s">
        <v>5</v>
      </c>
      <c r="C96" s="7" t="s">
        <v>6</v>
      </c>
      <c r="D96" s="23" t="s">
        <v>7</v>
      </c>
      <c r="E96" s="7"/>
      <c r="F96" s="7" t="s">
        <v>8</v>
      </c>
      <c r="G96" s="20"/>
      <c r="H96" s="7"/>
      <c r="I96" s="7"/>
      <c r="J96" s="7" t="s">
        <v>9</v>
      </c>
      <c r="K96" s="7"/>
      <c r="L96" s="7" t="s">
        <v>19</v>
      </c>
      <c r="M96" s="7"/>
      <c r="N96" s="7" t="s">
        <v>10</v>
      </c>
      <c r="X96" s="18"/>
    </row>
    <row r="97" spans="2:24" ht="18">
      <c r="B97" s="40" t="s">
        <v>11</v>
      </c>
      <c r="F97" s="24" t="s">
        <v>12</v>
      </c>
      <c r="G97" s="25" t="s">
        <v>13</v>
      </c>
      <c r="H97" s="26" t="s">
        <v>14</v>
      </c>
      <c r="S97" s="2" t="s">
        <v>15</v>
      </c>
      <c r="T97" s="2" t="s">
        <v>16</v>
      </c>
      <c r="X97" s="10"/>
    </row>
    <row r="98" spans="1:25" ht="15.75">
      <c r="A98" s="27"/>
      <c r="B98" s="27">
        <v>1</v>
      </c>
      <c r="C98" s="2" t="s">
        <v>72</v>
      </c>
      <c r="D98" s="2">
        <v>2100</v>
      </c>
      <c r="E98" s="28"/>
      <c r="F98" s="29">
        <v>0</v>
      </c>
      <c r="G98" s="29">
        <v>0</v>
      </c>
      <c r="H98" s="29">
        <v>0</v>
      </c>
      <c r="I98" s="29"/>
      <c r="J98" s="31">
        <f aca="true" t="shared" si="24" ref="J98:J103">IF(T98&lt;=119,1,2)</f>
        <v>1</v>
      </c>
      <c r="K98" s="32">
        <v>28</v>
      </c>
      <c r="M98" s="5"/>
      <c r="N98" s="2" t="s">
        <v>49</v>
      </c>
      <c r="S98" s="9">
        <f aca="true" t="shared" si="25" ref="S98:S104">SUM(F98*60)+G98+(H98/10)</f>
        <v>0</v>
      </c>
      <c r="T98" s="1">
        <f aca="true" t="shared" si="26" ref="T98:T104">SUM(S98/D98)*1000</f>
        <v>0</v>
      </c>
      <c r="U98" s="2">
        <f aca="true" t="shared" si="27" ref="U98:U104">SUM(J98*60)</f>
        <v>60</v>
      </c>
      <c r="V98" s="37"/>
      <c r="W98" s="37"/>
      <c r="X98" s="57"/>
      <c r="Y98" s="2">
        <f>SUM(X98:X112)</f>
        <v>0</v>
      </c>
    </row>
    <row r="99" spans="1:26" ht="15.75">
      <c r="A99" s="27"/>
      <c r="B99" s="27">
        <v>2</v>
      </c>
      <c r="C99" s="2" t="s">
        <v>73</v>
      </c>
      <c r="D99" s="2">
        <v>2100</v>
      </c>
      <c r="E99" s="28"/>
      <c r="F99" s="29">
        <v>0</v>
      </c>
      <c r="G99" s="29">
        <v>0</v>
      </c>
      <c r="H99" s="29">
        <v>0</v>
      </c>
      <c r="I99" s="29"/>
      <c r="J99" s="31">
        <f t="shared" si="24"/>
        <v>1</v>
      </c>
      <c r="K99" s="32">
        <v>28.1</v>
      </c>
      <c r="M99" s="5"/>
      <c r="N99" s="2" t="s">
        <v>64</v>
      </c>
      <c r="S99" s="9">
        <f t="shared" si="25"/>
        <v>0</v>
      </c>
      <c r="T99" s="1">
        <f t="shared" si="26"/>
        <v>0</v>
      </c>
      <c r="U99" s="2">
        <f t="shared" si="27"/>
        <v>60</v>
      </c>
      <c r="V99" s="37"/>
      <c r="W99" s="37"/>
      <c r="X99" s="57"/>
      <c r="Z99" s="2">
        <f>SUM(X231)</f>
        <v>0</v>
      </c>
    </row>
    <row r="100" spans="1:24" ht="15.75">
      <c r="A100" s="27"/>
      <c r="B100" s="27">
        <v>3</v>
      </c>
      <c r="C100" s="2" t="s">
        <v>74</v>
      </c>
      <c r="D100" s="2">
        <v>2100</v>
      </c>
      <c r="E100" s="28"/>
      <c r="F100" s="29">
        <v>0</v>
      </c>
      <c r="G100" s="29">
        <v>0</v>
      </c>
      <c r="H100" s="29">
        <v>0</v>
      </c>
      <c r="I100" s="29"/>
      <c r="J100" s="31">
        <f t="shared" si="24"/>
        <v>1</v>
      </c>
      <c r="K100" s="32">
        <v>29</v>
      </c>
      <c r="L100" s="2" t="s">
        <v>75</v>
      </c>
      <c r="M100" s="5"/>
      <c r="N100" s="2" t="s">
        <v>47</v>
      </c>
      <c r="S100" s="9">
        <f t="shared" si="25"/>
        <v>0</v>
      </c>
      <c r="T100" s="1">
        <f t="shared" si="26"/>
        <v>0</v>
      </c>
      <c r="U100" s="2">
        <f t="shared" si="27"/>
        <v>60</v>
      </c>
      <c r="V100" s="37"/>
      <c r="W100" s="37"/>
      <c r="X100" s="57"/>
    </row>
    <row r="101" spans="1:24" ht="15.75">
      <c r="A101" s="27"/>
      <c r="B101" s="27">
        <v>4</v>
      </c>
      <c r="D101" s="2">
        <v>2100</v>
      </c>
      <c r="E101" s="28"/>
      <c r="F101" s="29">
        <v>0</v>
      </c>
      <c r="G101" s="29">
        <v>0</v>
      </c>
      <c r="H101" s="29">
        <v>0</v>
      </c>
      <c r="I101" s="29"/>
      <c r="J101" s="31">
        <f t="shared" si="24"/>
        <v>1</v>
      </c>
      <c r="K101" s="32">
        <f aca="true" t="shared" si="28" ref="K99:K112">SUM(T101-U101)</f>
        <v>-60</v>
      </c>
      <c r="M101" s="5"/>
      <c r="S101" s="9">
        <f t="shared" si="25"/>
        <v>0</v>
      </c>
      <c r="T101" s="1">
        <f t="shared" si="26"/>
        <v>0</v>
      </c>
      <c r="U101" s="2">
        <f t="shared" si="27"/>
        <v>60</v>
      </c>
      <c r="V101" s="37"/>
      <c r="W101" s="37"/>
      <c r="X101" s="57"/>
    </row>
    <row r="102" spans="1:24" ht="15.75">
      <c r="A102" s="27"/>
      <c r="B102" s="27">
        <v>5</v>
      </c>
      <c r="D102" s="2">
        <v>2100</v>
      </c>
      <c r="E102" s="28"/>
      <c r="F102" s="29">
        <v>0</v>
      </c>
      <c r="G102" s="29">
        <v>0</v>
      </c>
      <c r="H102" s="29">
        <v>0</v>
      </c>
      <c r="I102" s="29"/>
      <c r="J102" s="31">
        <f t="shared" si="24"/>
        <v>1</v>
      </c>
      <c r="K102" s="32">
        <f t="shared" si="28"/>
        <v>-60</v>
      </c>
      <c r="M102" s="5"/>
      <c r="S102" s="9">
        <f t="shared" si="25"/>
        <v>0</v>
      </c>
      <c r="T102" s="1">
        <f t="shared" si="26"/>
        <v>0</v>
      </c>
      <c r="U102" s="2">
        <f t="shared" si="27"/>
        <v>60</v>
      </c>
      <c r="V102" s="37"/>
      <c r="W102" s="37"/>
      <c r="X102" s="57"/>
    </row>
    <row r="103" spans="1:24" ht="15.75">
      <c r="A103" s="27"/>
      <c r="B103" s="27">
        <v>6</v>
      </c>
      <c r="D103" s="2">
        <v>2100</v>
      </c>
      <c r="E103" s="28"/>
      <c r="F103" s="29">
        <v>0</v>
      </c>
      <c r="G103" s="29">
        <v>0</v>
      </c>
      <c r="H103" s="29">
        <v>0</v>
      </c>
      <c r="I103" s="29"/>
      <c r="J103" s="31">
        <f t="shared" si="24"/>
        <v>1</v>
      </c>
      <c r="K103" s="32">
        <f t="shared" si="28"/>
        <v>-60</v>
      </c>
      <c r="M103" s="5"/>
      <c r="S103" s="9">
        <f t="shared" si="25"/>
        <v>0</v>
      </c>
      <c r="T103" s="1">
        <f t="shared" si="26"/>
        <v>0</v>
      </c>
      <c r="U103" s="2">
        <f t="shared" si="27"/>
        <v>60</v>
      </c>
      <c r="V103" s="37"/>
      <c r="W103" s="37"/>
      <c r="X103" s="57"/>
    </row>
    <row r="104" spans="1:24" ht="15.75">
      <c r="A104" s="27"/>
      <c r="B104" s="27">
        <v>7</v>
      </c>
      <c r="D104" s="2">
        <v>2100</v>
      </c>
      <c r="E104" s="28"/>
      <c r="F104" s="29">
        <v>0</v>
      </c>
      <c r="G104" s="29">
        <v>0</v>
      </c>
      <c r="H104" s="29">
        <v>0</v>
      </c>
      <c r="I104" s="29"/>
      <c r="J104" s="31">
        <v>1</v>
      </c>
      <c r="K104" s="32">
        <f t="shared" si="28"/>
        <v>-60</v>
      </c>
      <c r="M104" s="5"/>
      <c r="S104" s="9">
        <f t="shared" si="25"/>
        <v>0</v>
      </c>
      <c r="T104" s="1">
        <f t="shared" si="26"/>
        <v>0</v>
      </c>
      <c r="U104" s="2">
        <f t="shared" si="27"/>
        <v>60</v>
      </c>
      <c r="V104" s="37"/>
      <c r="W104" s="37"/>
      <c r="X104" s="57"/>
    </row>
    <row r="105" spans="1:24" ht="15.75">
      <c r="A105" s="27"/>
      <c r="B105" s="27">
        <v>8</v>
      </c>
      <c r="D105" s="2">
        <v>2100</v>
      </c>
      <c r="E105" s="28"/>
      <c r="F105" s="29">
        <v>0</v>
      </c>
      <c r="G105" s="29">
        <v>0</v>
      </c>
      <c r="H105" s="29">
        <v>0</v>
      </c>
      <c r="I105" s="29"/>
      <c r="J105" s="31">
        <v>1</v>
      </c>
      <c r="K105" s="32">
        <f t="shared" si="28"/>
        <v>-60</v>
      </c>
      <c r="M105" s="5"/>
      <c r="S105" s="9">
        <f aca="true" t="shared" si="29" ref="S105:S111">SUM(F105*60)+G105+(H105/10)</f>
        <v>0</v>
      </c>
      <c r="T105" s="1">
        <f aca="true" t="shared" si="30" ref="T105:T111">SUM(S105/D105)*1000</f>
        <v>0</v>
      </c>
      <c r="U105" s="2">
        <f aca="true" t="shared" si="31" ref="U105:U111">SUM(J105*60)</f>
        <v>60</v>
      </c>
      <c r="V105" s="37"/>
      <c r="W105" s="37"/>
      <c r="X105" s="57"/>
    </row>
    <row r="106" spans="1:24" ht="15.75">
      <c r="A106" s="27"/>
      <c r="B106" s="27">
        <v>9</v>
      </c>
      <c r="D106" s="2">
        <v>2100</v>
      </c>
      <c r="E106" s="28"/>
      <c r="F106" s="29">
        <v>0</v>
      </c>
      <c r="G106" s="29">
        <v>0</v>
      </c>
      <c r="H106" s="29">
        <v>0</v>
      </c>
      <c r="I106" s="29"/>
      <c r="J106" s="31">
        <v>1</v>
      </c>
      <c r="K106" s="32">
        <f t="shared" si="28"/>
        <v>-60</v>
      </c>
      <c r="M106" s="5"/>
      <c r="S106" s="9">
        <f t="shared" si="29"/>
        <v>0</v>
      </c>
      <c r="T106" s="1">
        <f t="shared" si="30"/>
        <v>0</v>
      </c>
      <c r="U106" s="2">
        <f t="shared" si="31"/>
        <v>60</v>
      </c>
      <c r="V106" s="37"/>
      <c r="W106" s="37"/>
      <c r="X106" s="57"/>
    </row>
    <row r="107" spans="1:24" ht="15.75">
      <c r="A107" s="27"/>
      <c r="B107" s="27">
        <v>10</v>
      </c>
      <c r="D107" s="2">
        <v>2100</v>
      </c>
      <c r="E107" s="28"/>
      <c r="F107" s="29">
        <v>0</v>
      </c>
      <c r="G107" s="29">
        <v>0</v>
      </c>
      <c r="H107" s="29">
        <v>0</v>
      </c>
      <c r="I107" s="29"/>
      <c r="J107" s="31">
        <v>1</v>
      </c>
      <c r="K107" s="32">
        <f t="shared" si="28"/>
        <v>-60</v>
      </c>
      <c r="M107" s="5"/>
      <c r="S107" s="9">
        <f t="shared" si="29"/>
        <v>0</v>
      </c>
      <c r="T107" s="1">
        <f t="shared" si="30"/>
        <v>0</v>
      </c>
      <c r="U107" s="2">
        <f t="shared" si="31"/>
        <v>60</v>
      </c>
      <c r="V107" s="37"/>
      <c r="W107" s="37"/>
      <c r="X107" s="57"/>
    </row>
    <row r="108" spans="1:24" ht="15.75">
      <c r="A108" s="27"/>
      <c r="B108" s="27">
        <v>11</v>
      </c>
      <c r="D108" s="2">
        <v>2100</v>
      </c>
      <c r="E108" s="28"/>
      <c r="F108" s="29">
        <v>0</v>
      </c>
      <c r="G108" s="29">
        <v>0</v>
      </c>
      <c r="H108" s="29">
        <v>0</v>
      </c>
      <c r="I108" s="29"/>
      <c r="J108" s="31">
        <v>1</v>
      </c>
      <c r="K108" s="32">
        <f t="shared" si="28"/>
        <v>-60</v>
      </c>
      <c r="M108" s="5"/>
      <c r="S108" s="9">
        <f t="shared" si="29"/>
        <v>0</v>
      </c>
      <c r="T108" s="1">
        <f t="shared" si="30"/>
        <v>0</v>
      </c>
      <c r="U108" s="2">
        <f t="shared" si="31"/>
        <v>60</v>
      </c>
      <c r="V108" s="37"/>
      <c r="W108" s="37"/>
      <c r="X108" s="57"/>
    </row>
    <row r="109" spans="1:24" ht="15.75">
      <c r="A109" s="27"/>
      <c r="B109" s="27">
        <v>12</v>
      </c>
      <c r="D109" s="2">
        <v>2100</v>
      </c>
      <c r="E109" s="28"/>
      <c r="F109" s="29">
        <v>0</v>
      </c>
      <c r="G109" s="29">
        <v>0</v>
      </c>
      <c r="H109" s="29">
        <v>0</v>
      </c>
      <c r="I109" s="29"/>
      <c r="J109" s="31">
        <v>1</v>
      </c>
      <c r="K109" s="32">
        <f t="shared" si="28"/>
        <v>-60</v>
      </c>
      <c r="M109" s="5"/>
      <c r="S109" s="9">
        <f t="shared" si="29"/>
        <v>0</v>
      </c>
      <c r="T109" s="1">
        <f t="shared" si="30"/>
        <v>0</v>
      </c>
      <c r="U109" s="2">
        <f t="shared" si="31"/>
        <v>60</v>
      </c>
      <c r="V109" s="37"/>
      <c r="W109" s="37"/>
      <c r="X109" s="57"/>
    </row>
    <row r="110" spans="1:24" ht="15.75">
      <c r="A110" s="27"/>
      <c r="B110" s="27">
        <v>13</v>
      </c>
      <c r="D110" s="2">
        <v>2100</v>
      </c>
      <c r="E110" s="28"/>
      <c r="F110" s="29">
        <v>0</v>
      </c>
      <c r="G110" s="29">
        <v>0</v>
      </c>
      <c r="H110" s="29">
        <v>0</v>
      </c>
      <c r="I110" s="29"/>
      <c r="J110" s="31">
        <v>1</v>
      </c>
      <c r="K110" s="32">
        <f t="shared" si="28"/>
        <v>-60</v>
      </c>
      <c r="M110" s="5"/>
      <c r="S110" s="9">
        <f t="shared" si="29"/>
        <v>0</v>
      </c>
      <c r="T110" s="1">
        <f t="shared" si="30"/>
        <v>0</v>
      </c>
      <c r="U110" s="2">
        <f t="shared" si="31"/>
        <v>60</v>
      </c>
      <c r="V110" s="37"/>
      <c r="W110" s="37"/>
      <c r="X110" s="57"/>
    </row>
    <row r="111" spans="1:24" ht="15.75">
      <c r="A111" s="27"/>
      <c r="B111" s="27">
        <v>14</v>
      </c>
      <c r="D111" s="2">
        <v>2100</v>
      </c>
      <c r="E111" s="28"/>
      <c r="F111" s="29">
        <v>0</v>
      </c>
      <c r="G111" s="29">
        <v>0</v>
      </c>
      <c r="H111" s="29">
        <v>0</v>
      </c>
      <c r="I111" s="29"/>
      <c r="J111" s="31">
        <v>1</v>
      </c>
      <c r="K111" s="32">
        <f t="shared" si="28"/>
        <v>-60</v>
      </c>
      <c r="M111" s="5"/>
      <c r="S111" s="9">
        <f t="shared" si="29"/>
        <v>0</v>
      </c>
      <c r="T111" s="1">
        <f t="shared" si="30"/>
        <v>0</v>
      </c>
      <c r="U111" s="2">
        <f t="shared" si="31"/>
        <v>60</v>
      </c>
      <c r="V111" s="37"/>
      <c r="W111" s="37"/>
      <c r="X111" s="57"/>
    </row>
    <row r="112" spans="1:24" ht="18">
      <c r="A112" s="27"/>
      <c r="B112" s="27">
        <v>15</v>
      </c>
      <c r="D112" s="2">
        <v>2100</v>
      </c>
      <c r="E112" s="28"/>
      <c r="F112" s="29">
        <v>0</v>
      </c>
      <c r="G112" s="29">
        <v>0</v>
      </c>
      <c r="H112" s="29">
        <v>0</v>
      </c>
      <c r="I112" s="29"/>
      <c r="J112" s="31">
        <f>IF(T112&lt;=119,1,2)</f>
        <v>1</v>
      </c>
      <c r="K112" s="32">
        <f t="shared" si="28"/>
        <v>-60</v>
      </c>
      <c r="M112" s="5"/>
      <c r="O112" s="1"/>
      <c r="S112" s="9">
        <f>SUM(F112*60)+G112+(H112/10)</f>
        <v>0</v>
      </c>
      <c r="T112" s="1">
        <f>SUM(S112/D112)*1000</f>
        <v>0</v>
      </c>
      <c r="U112" s="2">
        <f>SUM(J112*60)</f>
        <v>60</v>
      </c>
      <c r="X112" s="58"/>
    </row>
    <row r="113" spans="1:14" ht="15">
      <c r="A113" s="33" t="s">
        <v>17</v>
      </c>
      <c r="B113" s="34">
        <v>500</v>
      </c>
      <c r="C113" s="35" t="s">
        <v>76</v>
      </c>
      <c r="D113" s="5"/>
      <c r="E113" s="5"/>
      <c r="F113" s="5"/>
      <c r="G113" s="6"/>
      <c r="H113" s="5"/>
      <c r="I113" s="5"/>
      <c r="J113" s="5"/>
      <c r="K113" s="5"/>
      <c r="L113" s="5"/>
      <c r="M113" s="5"/>
      <c r="N113" s="5"/>
    </row>
    <row r="114" spans="1:14" ht="15">
      <c r="A114" s="33" t="s">
        <v>17</v>
      </c>
      <c r="B114" s="34">
        <v>1000</v>
      </c>
      <c r="C114" s="35" t="s">
        <v>77</v>
      </c>
      <c r="D114" s="5"/>
      <c r="E114" s="5"/>
      <c r="F114" s="5"/>
      <c r="G114" s="6"/>
      <c r="H114" s="5"/>
      <c r="I114" s="5"/>
      <c r="J114" s="5"/>
      <c r="K114" s="5"/>
      <c r="L114" s="5"/>
      <c r="M114" s="5"/>
      <c r="N114" s="5"/>
    </row>
    <row r="115" spans="1:14" ht="15">
      <c r="A115" s="33" t="s">
        <v>18</v>
      </c>
      <c r="B115" s="34">
        <v>500</v>
      </c>
      <c r="C115" s="35" t="s">
        <v>78</v>
      </c>
      <c r="D115" s="5"/>
      <c r="E115" s="5"/>
      <c r="F115" s="5"/>
      <c r="G115" s="6"/>
      <c r="H115" s="5"/>
      <c r="I115" s="5"/>
      <c r="J115" s="5"/>
      <c r="K115" s="5"/>
      <c r="L115" s="5"/>
      <c r="M115" s="5"/>
      <c r="N115" s="5"/>
    </row>
    <row r="117" spans="4:24" ht="27">
      <c r="D117" s="38" t="s">
        <v>0</v>
      </c>
      <c r="E117" s="38"/>
      <c r="F117" s="38"/>
      <c r="G117" s="39"/>
      <c r="X117" s="10"/>
    </row>
    <row r="118" spans="3:24" ht="20.25">
      <c r="C118" s="4"/>
      <c r="E118" s="4"/>
      <c r="F118" s="4"/>
      <c r="G118" s="16"/>
      <c r="H118" s="4"/>
      <c r="I118" s="4"/>
      <c r="J118" s="4"/>
      <c r="K118" s="4"/>
      <c r="X118" s="10"/>
    </row>
    <row r="119" spans="3:24" ht="20.25">
      <c r="C119" s="17" t="s">
        <v>20</v>
      </c>
      <c r="D119" s="4"/>
      <c r="F119" s="16"/>
      <c r="G119" s="4"/>
      <c r="H119" s="4"/>
      <c r="I119" s="4"/>
      <c r="J119" s="4"/>
      <c r="X119" s="10"/>
    </row>
    <row r="120" spans="3:24" ht="20.25">
      <c r="C120" s="17"/>
      <c r="D120" s="4"/>
      <c r="F120" s="16"/>
      <c r="G120" s="4"/>
      <c r="H120" s="4"/>
      <c r="I120" s="4"/>
      <c r="J120" s="4"/>
      <c r="X120" s="11"/>
    </row>
    <row r="121" spans="3:24" ht="18">
      <c r="C121" s="40" t="s">
        <v>43</v>
      </c>
      <c r="X121" s="12"/>
    </row>
    <row r="122" ht="12.75">
      <c r="X122" s="10"/>
    </row>
    <row r="123" spans="1:24" ht="18">
      <c r="A123" s="40"/>
      <c r="B123" s="40"/>
      <c r="C123" s="7" t="s">
        <v>1</v>
      </c>
      <c r="D123" s="19">
        <v>2100</v>
      </c>
      <c r="E123" s="7"/>
      <c r="F123" s="7" t="s">
        <v>2</v>
      </c>
      <c r="G123" s="7"/>
      <c r="H123" s="7"/>
      <c r="J123" s="7" t="s">
        <v>3</v>
      </c>
      <c r="L123" s="20"/>
      <c r="M123" s="7"/>
      <c r="N123" s="21">
        <f>SUM(N7)</f>
        <v>41230</v>
      </c>
      <c r="X123" s="18"/>
    </row>
    <row r="124" spans="2:24" ht="23.25">
      <c r="B124" s="40"/>
      <c r="C124" s="7" t="s">
        <v>36</v>
      </c>
      <c r="D124" s="7"/>
      <c r="E124" s="7"/>
      <c r="F124" s="7"/>
      <c r="G124" s="52">
        <v>5</v>
      </c>
      <c r="H124" s="7"/>
      <c r="I124" s="7"/>
      <c r="J124" s="7"/>
      <c r="K124" s="7"/>
      <c r="L124" s="7"/>
      <c r="M124" s="7"/>
      <c r="N124" s="7"/>
      <c r="X124" s="18"/>
    </row>
    <row r="125" spans="1:24" ht="18">
      <c r="A125" s="40" t="s">
        <v>4</v>
      </c>
      <c r="B125" s="40" t="s">
        <v>5</v>
      </c>
      <c r="C125" s="7" t="s">
        <v>6</v>
      </c>
      <c r="D125" s="23" t="s">
        <v>7</v>
      </c>
      <c r="E125" s="7"/>
      <c r="F125" s="7" t="s">
        <v>8</v>
      </c>
      <c r="G125" s="20"/>
      <c r="H125" s="7"/>
      <c r="I125" s="7"/>
      <c r="J125" s="7" t="s">
        <v>9</v>
      </c>
      <c r="K125" s="7"/>
      <c r="L125" s="7" t="s">
        <v>19</v>
      </c>
      <c r="M125" s="7"/>
      <c r="N125" s="7" t="s">
        <v>10</v>
      </c>
      <c r="X125" s="18"/>
    </row>
    <row r="126" spans="2:24" ht="18">
      <c r="B126" s="40" t="s">
        <v>11</v>
      </c>
      <c r="F126" s="24" t="s">
        <v>12</v>
      </c>
      <c r="G126" s="25" t="s">
        <v>13</v>
      </c>
      <c r="H126" s="26" t="s">
        <v>14</v>
      </c>
      <c r="S126" s="2" t="s">
        <v>15</v>
      </c>
      <c r="T126" s="2" t="s">
        <v>16</v>
      </c>
      <c r="X126" s="10"/>
    </row>
    <row r="127" spans="1:26" ht="15.75">
      <c r="A127" s="27"/>
      <c r="B127" s="27">
        <v>1</v>
      </c>
      <c r="D127" s="2">
        <v>2100</v>
      </c>
      <c r="E127" s="28"/>
      <c r="F127" s="29">
        <v>0</v>
      </c>
      <c r="G127" s="29">
        <v>0</v>
      </c>
      <c r="H127" s="29">
        <v>0</v>
      </c>
      <c r="I127" s="29"/>
      <c r="J127" s="31">
        <f aca="true" t="shared" si="32" ref="J127:J132">IF(T127&lt;=119,1,2)</f>
        <v>1</v>
      </c>
      <c r="K127" s="32">
        <f>SUM(T127-U127)</f>
        <v>-60</v>
      </c>
      <c r="M127" s="5"/>
      <c r="S127" s="9">
        <f aca="true" t="shared" si="33" ref="S127:S133">SUM(F127*60)+G127+(H127/10)</f>
        <v>0</v>
      </c>
      <c r="T127" s="1">
        <f aca="true" t="shared" si="34" ref="T127:T133">SUM(S127/D127)*1000</f>
        <v>0</v>
      </c>
      <c r="U127" s="2">
        <f aca="true" t="shared" si="35" ref="U127:U133">SUM(J127*60)</f>
        <v>60</v>
      </c>
      <c r="V127" s="37"/>
      <c r="W127" s="37"/>
      <c r="X127" s="57"/>
      <c r="Y127" s="2">
        <f>SUM(X127:X141)</f>
        <v>0</v>
      </c>
      <c r="Z127" s="2">
        <f>SUM(X231)</f>
        <v>0</v>
      </c>
    </row>
    <row r="128" spans="1:24" ht="15.75">
      <c r="A128" s="27"/>
      <c r="B128" s="27">
        <v>2</v>
      </c>
      <c r="D128" s="2">
        <v>2100</v>
      </c>
      <c r="E128" s="28"/>
      <c r="F128" s="29">
        <v>0</v>
      </c>
      <c r="G128" s="29">
        <v>0</v>
      </c>
      <c r="H128" s="29">
        <v>0</v>
      </c>
      <c r="I128" s="29"/>
      <c r="J128" s="31">
        <f t="shared" si="32"/>
        <v>1</v>
      </c>
      <c r="K128" s="32">
        <f aca="true" t="shared" si="36" ref="K128:K141">SUM(T128-U128)</f>
        <v>-60</v>
      </c>
      <c r="M128" s="5"/>
      <c r="S128" s="9">
        <f t="shared" si="33"/>
        <v>0</v>
      </c>
      <c r="T128" s="1">
        <f t="shared" si="34"/>
        <v>0</v>
      </c>
      <c r="U128" s="2">
        <f t="shared" si="35"/>
        <v>60</v>
      </c>
      <c r="V128" s="37"/>
      <c r="W128" s="37"/>
      <c r="X128" s="57"/>
    </row>
    <row r="129" spans="1:24" ht="15.75">
      <c r="A129" s="27"/>
      <c r="B129" s="27">
        <v>3</v>
      </c>
      <c r="D129" s="2">
        <v>2100</v>
      </c>
      <c r="E129" s="28"/>
      <c r="F129" s="29">
        <v>0</v>
      </c>
      <c r="G129" s="29">
        <v>0</v>
      </c>
      <c r="H129" s="29">
        <v>0</v>
      </c>
      <c r="I129" s="29"/>
      <c r="J129" s="31">
        <f t="shared" si="32"/>
        <v>1</v>
      </c>
      <c r="K129" s="32">
        <f t="shared" si="36"/>
        <v>-60</v>
      </c>
      <c r="M129" s="5"/>
      <c r="S129" s="9">
        <f t="shared" si="33"/>
        <v>0</v>
      </c>
      <c r="T129" s="1">
        <f t="shared" si="34"/>
        <v>0</v>
      </c>
      <c r="U129" s="2">
        <f t="shared" si="35"/>
        <v>60</v>
      </c>
      <c r="V129" s="37"/>
      <c r="W129" s="37"/>
      <c r="X129" s="57"/>
    </row>
    <row r="130" spans="1:24" ht="15.75">
      <c r="A130" s="27"/>
      <c r="B130" s="27">
        <v>4</v>
      </c>
      <c r="D130" s="2">
        <v>2100</v>
      </c>
      <c r="E130" s="28"/>
      <c r="F130" s="29">
        <v>0</v>
      </c>
      <c r="G130" s="29">
        <v>0</v>
      </c>
      <c r="H130" s="29">
        <v>0</v>
      </c>
      <c r="I130" s="29"/>
      <c r="J130" s="31">
        <f t="shared" si="32"/>
        <v>1</v>
      </c>
      <c r="K130" s="32">
        <f t="shared" si="36"/>
        <v>-60</v>
      </c>
      <c r="M130" s="5"/>
      <c r="S130" s="9">
        <f t="shared" si="33"/>
        <v>0</v>
      </c>
      <c r="T130" s="1">
        <f t="shared" si="34"/>
        <v>0</v>
      </c>
      <c r="U130" s="2">
        <f t="shared" si="35"/>
        <v>60</v>
      </c>
      <c r="V130" s="37"/>
      <c r="W130" s="37"/>
      <c r="X130" s="57"/>
    </row>
    <row r="131" spans="1:24" ht="15.75">
      <c r="A131" s="27"/>
      <c r="B131" s="27">
        <v>5</v>
      </c>
      <c r="D131" s="2">
        <v>2100</v>
      </c>
      <c r="E131" s="28"/>
      <c r="F131" s="29">
        <v>0</v>
      </c>
      <c r="G131" s="29">
        <v>0</v>
      </c>
      <c r="H131" s="29">
        <v>0</v>
      </c>
      <c r="I131" s="29"/>
      <c r="J131" s="31">
        <f t="shared" si="32"/>
        <v>1</v>
      </c>
      <c r="K131" s="32">
        <f t="shared" si="36"/>
        <v>-60</v>
      </c>
      <c r="M131" s="5"/>
      <c r="S131" s="9">
        <f t="shared" si="33"/>
        <v>0</v>
      </c>
      <c r="T131" s="1">
        <f t="shared" si="34"/>
        <v>0</v>
      </c>
      <c r="U131" s="2">
        <f t="shared" si="35"/>
        <v>60</v>
      </c>
      <c r="V131" s="37"/>
      <c r="W131" s="37"/>
      <c r="X131" s="57"/>
    </row>
    <row r="132" spans="1:24" ht="15.75">
      <c r="A132" s="27"/>
      <c r="B132" s="27">
        <v>6</v>
      </c>
      <c r="D132" s="2">
        <v>2100</v>
      </c>
      <c r="E132" s="28"/>
      <c r="F132" s="29">
        <v>0</v>
      </c>
      <c r="G132" s="29">
        <v>0</v>
      </c>
      <c r="H132" s="29">
        <v>0</v>
      </c>
      <c r="I132" s="29"/>
      <c r="J132" s="31">
        <f t="shared" si="32"/>
        <v>1</v>
      </c>
      <c r="K132" s="32">
        <f t="shared" si="36"/>
        <v>-60</v>
      </c>
      <c r="M132" s="5"/>
      <c r="S132" s="9">
        <f t="shared" si="33"/>
        <v>0</v>
      </c>
      <c r="T132" s="1">
        <f t="shared" si="34"/>
        <v>0</v>
      </c>
      <c r="U132" s="2">
        <f t="shared" si="35"/>
        <v>60</v>
      </c>
      <c r="V132" s="37"/>
      <c r="W132" s="37"/>
      <c r="X132" s="57"/>
    </row>
    <row r="133" spans="1:24" ht="15.75">
      <c r="A133" s="27"/>
      <c r="B133" s="27">
        <v>7</v>
      </c>
      <c r="D133" s="2">
        <v>2100</v>
      </c>
      <c r="E133" s="28"/>
      <c r="F133" s="29">
        <v>0</v>
      </c>
      <c r="G133" s="29">
        <v>0</v>
      </c>
      <c r="H133" s="29">
        <v>0</v>
      </c>
      <c r="I133" s="29"/>
      <c r="J133" s="31">
        <v>1</v>
      </c>
      <c r="K133" s="32">
        <f t="shared" si="36"/>
        <v>-60</v>
      </c>
      <c r="M133" s="5"/>
      <c r="S133" s="9">
        <f t="shared" si="33"/>
        <v>0</v>
      </c>
      <c r="T133" s="1">
        <f t="shared" si="34"/>
        <v>0</v>
      </c>
      <c r="U133" s="2">
        <f t="shared" si="35"/>
        <v>60</v>
      </c>
      <c r="V133" s="37"/>
      <c r="W133" s="37"/>
      <c r="X133" s="57"/>
    </row>
    <row r="134" spans="1:24" ht="15.75">
      <c r="A134" s="27"/>
      <c r="B134" s="27">
        <v>8</v>
      </c>
      <c r="D134" s="2">
        <v>2100</v>
      </c>
      <c r="E134" s="28"/>
      <c r="F134" s="29">
        <v>0</v>
      </c>
      <c r="G134" s="29">
        <v>0</v>
      </c>
      <c r="H134" s="29">
        <v>0</v>
      </c>
      <c r="I134" s="29"/>
      <c r="J134" s="31">
        <v>1</v>
      </c>
      <c r="K134" s="32">
        <f t="shared" si="36"/>
        <v>-60</v>
      </c>
      <c r="M134" s="5"/>
      <c r="S134" s="9">
        <f aca="true" t="shared" si="37" ref="S134:S140">SUM(F134*60)+G134+(H134/10)</f>
        <v>0</v>
      </c>
      <c r="T134" s="1">
        <f aca="true" t="shared" si="38" ref="T134:T140">SUM(S134/D134)*1000</f>
        <v>0</v>
      </c>
      <c r="U134" s="2">
        <f aca="true" t="shared" si="39" ref="U134:U140">SUM(J134*60)</f>
        <v>60</v>
      </c>
      <c r="V134" s="37"/>
      <c r="W134" s="37"/>
      <c r="X134" s="57"/>
    </row>
    <row r="135" spans="1:24" ht="15.75">
      <c r="A135" s="27"/>
      <c r="B135" s="27">
        <v>9</v>
      </c>
      <c r="D135" s="2">
        <v>2100</v>
      </c>
      <c r="E135" s="28"/>
      <c r="F135" s="29">
        <v>0</v>
      </c>
      <c r="G135" s="29">
        <v>0</v>
      </c>
      <c r="H135" s="29">
        <v>0</v>
      </c>
      <c r="I135" s="29"/>
      <c r="J135" s="31">
        <v>1</v>
      </c>
      <c r="K135" s="32">
        <f t="shared" si="36"/>
        <v>-60</v>
      </c>
      <c r="M135" s="5"/>
      <c r="S135" s="9">
        <f t="shared" si="37"/>
        <v>0</v>
      </c>
      <c r="T135" s="1">
        <f t="shared" si="38"/>
        <v>0</v>
      </c>
      <c r="U135" s="2">
        <f t="shared" si="39"/>
        <v>60</v>
      </c>
      <c r="V135" s="37"/>
      <c r="W135" s="37"/>
      <c r="X135" s="57"/>
    </row>
    <row r="136" spans="1:24" ht="15.75">
      <c r="A136" s="27"/>
      <c r="B136" s="27">
        <v>10</v>
      </c>
      <c r="D136" s="2">
        <v>2100</v>
      </c>
      <c r="E136" s="28"/>
      <c r="F136" s="29">
        <v>0</v>
      </c>
      <c r="G136" s="29">
        <v>0</v>
      </c>
      <c r="H136" s="29">
        <v>0</v>
      </c>
      <c r="I136" s="29"/>
      <c r="J136" s="31">
        <v>1</v>
      </c>
      <c r="K136" s="32">
        <f t="shared" si="36"/>
        <v>-60</v>
      </c>
      <c r="M136" s="5"/>
      <c r="S136" s="9">
        <f t="shared" si="37"/>
        <v>0</v>
      </c>
      <c r="T136" s="1">
        <f t="shared" si="38"/>
        <v>0</v>
      </c>
      <c r="U136" s="2">
        <f t="shared" si="39"/>
        <v>60</v>
      </c>
      <c r="V136" s="37"/>
      <c r="W136" s="37"/>
      <c r="X136" s="57"/>
    </row>
    <row r="137" spans="1:24" ht="15.75">
      <c r="A137" s="27"/>
      <c r="B137" s="27">
        <v>11</v>
      </c>
      <c r="D137" s="2">
        <v>2100</v>
      </c>
      <c r="E137" s="28"/>
      <c r="F137" s="29">
        <v>0</v>
      </c>
      <c r="G137" s="29">
        <v>0</v>
      </c>
      <c r="H137" s="29">
        <v>0</v>
      </c>
      <c r="I137" s="29"/>
      <c r="J137" s="31">
        <v>1</v>
      </c>
      <c r="K137" s="32">
        <f t="shared" si="36"/>
        <v>-60</v>
      </c>
      <c r="M137" s="5"/>
      <c r="S137" s="9">
        <f t="shared" si="37"/>
        <v>0</v>
      </c>
      <c r="T137" s="1">
        <f t="shared" si="38"/>
        <v>0</v>
      </c>
      <c r="U137" s="2">
        <f t="shared" si="39"/>
        <v>60</v>
      </c>
      <c r="V137" s="37"/>
      <c r="W137" s="37"/>
      <c r="X137" s="57"/>
    </row>
    <row r="138" spans="1:24" ht="15.75">
      <c r="A138" s="27"/>
      <c r="B138" s="27">
        <v>12</v>
      </c>
      <c r="D138" s="2">
        <v>2100</v>
      </c>
      <c r="E138" s="28"/>
      <c r="F138" s="29">
        <v>0</v>
      </c>
      <c r="G138" s="29">
        <v>0</v>
      </c>
      <c r="H138" s="29">
        <v>0</v>
      </c>
      <c r="I138" s="29"/>
      <c r="J138" s="31">
        <v>1</v>
      </c>
      <c r="K138" s="32">
        <f t="shared" si="36"/>
        <v>-60</v>
      </c>
      <c r="M138" s="5"/>
      <c r="S138" s="9">
        <f t="shared" si="37"/>
        <v>0</v>
      </c>
      <c r="T138" s="1">
        <f t="shared" si="38"/>
        <v>0</v>
      </c>
      <c r="U138" s="2">
        <f t="shared" si="39"/>
        <v>60</v>
      </c>
      <c r="V138" s="37"/>
      <c r="W138" s="37"/>
      <c r="X138" s="57"/>
    </row>
    <row r="139" spans="1:24" ht="15.75">
      <c r="A139" s="27"/>
      <c r="B139" s="27">
        <v>13</v>
      </c>
      <c r="D139" s="2">
        <v>2100</v>
      </c>
      <c r="E139" s="28"/>
      <c r="F139" s="29">
        <v>0</v>
      </c>
      <c r="G139" s="29">
        <v>0</v>
      </c>
      <c r="H139" s="29">
        <v>0</v>
      </c>
      <c r="I139" s="29"/>
      <c r="J139" s="31">
        <v>1</v>
      </c>
      <c r="K139" s="32">
        <f t="shared" si="36"/>
        <v>-60</v>
      </c>
      <c r="M139" s="5"/>
      <c r="S139" s="9">
        <f t="shared" si="37"/>
        <v>0</v>
      </c>
      <c r="T139" s="1">
        <f t="shared" si="38"/>
        <v>0</v>
      </c>
      <c r="U139" s="2">
        <f t="shared" si="39"/>
        <v>60</v>
      </c>
      <c r="V139" s="37"/>
      <c r="W139" s="37"/>
      <c r="X139" s="57"/>
    </row>
    <row r="140" spans="1:24" ht="15.75">
      <c r="A140" s="27"/>
      <c r="B140" s="27">
        <v>14</v>
      </c>
      <c r="D140" s="2">
        <v>2100</v>
      </c>
      <c r="E140" s="28"/>
      <c r="F140" s="29">
        <v>0</v>
      </c>
      <c r="G140" s="29">
        <v>0</v>
      </c>
      <c r="H140" s="29">
        <v>0</v>
      </c>
      <c r="I140" s="29"/>
      <c r="J140" s="31">
        <v>1</v>
      </c>
      <c r="K140" s="32">
        <f t="shared" si="36"/>
        <v>-60</v>
      </c>
      <c r="M140" s="5"/>
      <c r="S140" s="9">
        <f t="shared" si="37"/>
        <v>0</v>
      </c>
      <c r="T140" s="1">
        <f t="shared" si="38"/>
        <v>0</v>
      </c>
      <c r="U140" s="2">
        <f t="shared" si="39"/>
        <v>60</v>
      </c>
      <c r="V140" s="37"/>
      <c r="W140" s="37"/>
      <c r="X140" s="57"/>
    </row>
    <row r="141" spans="1:24" ht="18">
      <c r="A141" s="27"/>
      <c r="B141" s="27">
        <v>15</v>
      </c>
      <c r="D141" s="2">
        <v>2100</v>
      </c>
      <c r="E141" s="28"/>
      <c r="F141" s="29">
        <v>0</v>
      </c>
      <c r="G141" s="29">
        <v>0</v>
      </c>
      <c r="H141" s="29">
        <v>0</v>
      </c>
      <c r="I141" s="29"/>
      <c r="J141" s="31">
        <f>IF(T141&lt;=119,1,2)</f>
        <v>1</v>
      </c>
      <c r="K141" s="32">
        <f t="shared" si="36"/>
        <v>-60</v>
      </c>
      <c r="M141" s="5"/>
      <c r="O141" s="1"/>
      <c r="S141" s="9">
        <f>SUM(F141*60)+G141+(H141/10)</f>
        <v>0</v>
      </c>
      <c r="T141" s="1">
        <f>SUM(S141/D141)*1000</f>
        <v>0</v>
      </c>
      <c r="U141" s="2">
        <f>SUM(J141*60)</f>
        <v>60</v>
      </c>
      <c r="X141" s="58"/>
    </row>
    <row r="142" spans="1:14" ht="15">
      <c r="A142" s="33" t="s">
        <v>17</v>
      </c>
      <c r="B142" s="34">
        <v>500</v>
      </c>
      <c r="C142" s="35"/>
      <c r="D142" s="5"/>
      <c r="E142" s="5"/>
      <c r="F142" s="5"/>
      <c r="G142" s="6"/>
      <c r="H142" s="5"/>
      <c r="I142" s="5"/>
      <c r="J142" s="5"/>
      <c r="K142" s="5"/>
      <c r="L142" s="5"/>
      <c r="M142" s="5"/>
      <c r="N142" s="5"/>
    </row>
    <row r="143" spans="1:14" ht="15">
      <c r="A143" s="33" t="s">
        <v>17</v>
      </c>
      <c r="B143" s="34">
        <v>1000</v>
      </c>
      <c r="C143" s="35"/>
      <c r="D143" s="5"/>
      <c r="E143" s="5"/>
      <c r="F143" s="5"/>
      <c r="G143" s="6"/>
      <c r="H143" s="5"/>
      <c r="I143" s="5"/>
      <c r="J143" s="5"/>
      <c r="K143" s="5"/>
      <c r="L143" s="5"/>
      <c r="M143" s="5"/>
      <c r="N143" s="5"/>
    </row>
    <row r="144" spans="1:14" ht="15">
      <c r="A144" s="33" t="s">
        <v>18</v>
      </c>
      <c r="B144" s="34">
        <v>500</v>
      </c>
      <c r="C144" s="35"/>
      <c r="D144" s="5"/>
      <c r="E144" s="5"/>
      <c r="F144" s="5"/>
      <c r="G144" s="6"/>
      <c r="H144" s="5"/>
      <c r="I144" s="5"/>
      <c r="J144" s="5"/>
      <c r="K144" s="5"/>
      <c r="L144" s="5"/>
      <c r="M144" s="5"/>
      <c r="N144" s="5"/>
    </row>
    <row r="146" spans="4:24" ht="27">
      <c r="D146" s="38" t="s">
        <v>0</v>
      </c>
      <c r="E146" s="38"/>
      <c r="F146" s="38"/>
      <c r="G146" s="39"/>
      <c r="X146" s="10"/>
    </row>
    <row r="147" spans="3:24" ht="20.25">
      <c r="C147" s="4"/>
      <c r="E147" s="4"/>
      <c r="F147" s="4"/>
      <c r="G147" s="16"/>
      <c r="H147" s="4"/>
      <c r="I147" s="4"/>
      <c r="J147" s="4"/>
      <c r="K147" s="4"/>
      <c r="X147" s="10"/>
    </row>
    <row r="148" spans="3:24" ht="20.25">
      <c r="C148" s="17" t="s">
        <v>20</v>
      </c>
      <c r="D148" s="4"/>
      <c r="F148" s="16"/>
      <c r="G148" s="4"/>
      <c r="H148" s="4"/>
      <c r="I148" s="4"/>
      <c r="J148" s="4"/>
      <c r="X148" s="10"/>
    </row>
    <row r="149" spans="3:24" ht="20.25">
      <c r="C149" s="17"/>
      <c r="D149" s="4"/>
      <c r="F149" s="16"/>
      <c r="G149" s="4"/>
      <c r="H149" s="4"/>
      <c r="I149" s="4"/>
      <c r="J149" s="4"/>
      <c r="X149" s="11"/>
    </row>
    <row r="150" spans="3:24" ht="18">
      <c r="C150" s="40" t="s">
        <v>41</v>
      </c>
      <c r="X150" s="12"/>
    </row>
    <row r="151" ht="12.75">
      <c r="X151" s="10"/>
    </row>
    <row r="152" spans="1:24" ht="18">
      <c r="A152" s="40"/>
      <c r="B152" s="40"/>
      <c r="C152" s="7" t="s">
        <v>1</v>
      </c>
      <c r="D152" s="19">
        <v>2100</v>
      </c>
      <c r="E152" s="7"/>
      <c r="F152" s="7" t="s">
        <v>2</v>
      </c>
      <c r="G152" s="7"/>
      <c r="H152" s="7"/>
      <c r="J152" s="7" t="s">
        <v>3</v>
      </c>
      <c r="L152" s="20"/>
      <c r="M152" s="7"/>
      <c r="N152" s="21">
        <f>SUM(N7)</f>
        <v>41230</v>
      </c>
      <c r="X152" s="18"/>
    </row>
    <row r="153" spans="2:24" ht="23.25">
      <c r="B153" s="40"/>
      <c r="C153" s="7" t="s">
        <v>37</v>
      </c>
      <c r="D153" s="7"/>
      <c r="E153" s="7"/>
      <c r="F153" s="7"/>
      <c r="G153" s="52">
        <v>6</v>
      </c>
      <c r="H153" s="7"/>
      <c r="I153" s="7"/>
      <c r="J153" s="7"/>
      <c r="K153" s="7"/>
      <c r="L153" s="7"/>
      <c r="M153" s="7"/>
      <c r="N153" s="7"/>
      <c r="X153" s="18"/>
    </row>
    <row r="154" spans="1:24" ht="18">
      <c r="A154" s="40" t="s">
        <v>4</v>
      </c>
      <c r="B154" s="40" t="s">
        <v>5</v>
      </c>
      <c r="C154" s="7" t="s">
        <v>6</v>
      </c>
      <c r="D154" s="23" t="s">
        <v>7</v>
      </c>
      <c r="E154" s="7"/>
      <c r="F154" s="7" t="s">
        <v>8</v>
      </c>
      <c r="G154" s="20"/>
      <c r="H154" s="7"/>
      <c r="I154" s="7"/>
      <c r="J154" s="7" t="s">
        <v>9</v>
      </c>
      <c r="K154" s="7"/>
      <c r="L154" s="7" t="s">
        <v>19</v>
      </c>
      <c r="M154" s="7"/>
      <c r="N154" s="7" t="s">
        <v>10</v>
      </c>
      <c r="X154" s="18"/>
    </row>
    <row r="155" spans="2:24" ht="18">
      <c r="B155" s="40" t="s">
        <v>11</v>
      </c>
      <c r="F155" s="24" t="s">
        <v>12</v>
      </c>
      <c r="G155" s="25" t="s">
        <v>13</v>
      </c>
      <c r="H155" s="26" t="s">
        <v>14</v>
      </c>
      <c r="S155" s="2" t="s">
        <v>15</v>
      </c>
      <c r="T155" s="2" t="s">
        <v>16</v>
      </c>
      <c r="X155" s="10"/>
    </row>
    <row r="156" spans="1:26" ht="15.75">
      <c r="A156" s="27"/>
      <c r="B156" s="27">
        <v>1</v>
      </c>
      <c r="C156" s="2" t="s">
        <v>79</v>
      </c>
      <c r="D156" s="2">
        <v>2100</v>
      </c>
      <c r="E156" s="28"/>
      <c r="F156" s="29">
        <v>0</v>
      </c>
      <c r="G156" s="29">
        <v>0</v>
      </c>
      <c r="H156" s="29">
        <v>0</v>
      </c>
      <c r="I156" s="29"/>
      <c r="J156" s="31">
        <f aca="true" t="shared" si="40" ref="J156:J161">IF(T156&lt;=119,1,2)</f>
        <v>1</v>
      </c>
      <c r="K156" s="32">
        <v>21.6</v>
      </c>
      <c r="M156" s="5"/>
      <c r="N156" s="2" t="s">
        <v>80</v>
      </c>
      <c r="S156" s="9">
        <f aca="true" t="shared" si="41" ref="S156:S162">SUM(F156*60)+G156+(H156/10)</f>
        <v>0</v>
      </c>
      <c r="T156" s="1">
        <f aca="true" t="shared" si="42" ref="T156:T162">SUM(S156/D156)*1000</f>
        <v>0</v>
      </c>
      <c r="U156" s="2">
        <f aca="true" t="shared" si="43" ref="U156:U162">SUM(J156*60)</f>
        <v>60</v>
      </c>
      <c r="V156" s="37"/>
      <c r="W156" s="37"/>
      <c r="X156" s="57"/>
      <c r="Z156" s="2">
        <f>SUM(X231)</f>
        <v>0</v>
      </c>
    </row>
    <row r="157" spans="1:24" ht="15.75">
      <c r="A157" s="27"/>
      <c r="B157" s="27">
        <v>2</v>
      </c>
      <c r="C157" s="2" t="s">
        <v>81</v>
      </c>
      <c r="D157" s="2">
        <v>2100</v>
      </c>
      <c r="E157" s="28"/>
      <c r="F157" s="29">
        <v>0</v>
      </c>
      <c r="G157" s="29">
        <v>0</v>
      </c>
      <c r="H157" s="29">
        <v>0</v>
      </c>
      <c r="I157" s="29"/>
      <c r="J157" s="31">
        <f t="shared" si="40"/>
        <v>1</v>
      </c>
      <c r="K157" s="32">
        <v>21.9</v>
      </c>
      <c r="M157" s="5"/>
      <c r="N157" s="2" t="s">
        <v>82</v>
      </c>
      <c r="S157" s="9">
        <f t="shared" si="41"/>
        <v>0</v>
      </c>
      <c r="T157" s="1">
        <f t="shared" si="42"/>
        <v>0</v>
      </c>
      <c r="U157" s="2">
        <f t="shared" si="43"/>
        <v>60</v>
      </c>
      <c r="V157" s="37"/>
      <c r="W157" s="37"/>
      <c r="X157" s="57"/>
    </row>
    <row r="158" spans="1:24" ht="15.75">
      <c r="A158" s="27"/>
      <c r="B158" s="27">
        <v>3</v>
      </c>
      <c r="C158" s="2" t="s">
        <v>83</v>
      </c>
      <c r="D158" s="2">
        <v>2100</v>
      </c>
      <c r="E158" s="28"/>
      <c r="F158" s="29">
        <v>0</v>
      </c>
      <c r="G158" s="29">
        <v>0</v>
      </c>
      <c r="H158" s="29">
        <v>0</v>
      </c>
      <c r="I158" s="29"/>
      <c r="J158" s="31">
        <f t="shared" si="40"/>
        <v>1</v>
      </c>
      <c r="K158" s="32">
        <v>22</v>
      </c>
      <c r="M158" s="5"/>
      <c r="N158" s="2" t="s">
        <v>47</v>
      </c>
      <c r="S158" s="9">
        <f t="shared" si="41"/>
        <v>0</v>
      </c>
      <c r="T158" s="1">
        <f t="shared" si="42"/>
        <v>0</v>
      </c>
      <c r="U158" s="2">
        <f t="shared" si="43"/>
        <v>60</v>
      </c>
      <c r="V158" s="37"/>
      <c r="W158" s="37"/>
      <c r="X158" s="57"/>
    </row>
    <row r="159" spans="1:24" ht="15.75">
      <c r="A159" s="27"/>
      <c r="B159" s="27">
        <v>4</v>
      </c>
      <c r="C159" s="2" t="s">
        <v>84</v>
      </c>
      <c r="D159" s="2">
        <v>2100</v>
      </c>
      <c r="E159" s="28"/>
      <c r="F159" s="29">
        <v>0</v>
      </c>
      <c r="G159" s="29">
        <v>0</v>
      </c>
      <c r="H159" s="29">
        <v>0</v>
      </c>
      <c r="I159" s="29"/>
      <c r="J159" s="31">
        <f t="shared" si="40"/>
        <v>1</v>
      </c>
      <c r="K159" s="32">
        <v>22.6</v>
      </c>
      <c r="M159" s="5"/>
      <c r="N159" s="2" t="s">
        <v>65</v>
      </c>
      <c r="S159" s="9">
        <f t="shared" si="41"/>
        <v>0</v>
      </c>
      <c r="T159" s="1">
        <f t="shared" si="42"/>
        <v>0</v>
      </c>
      <c r="U159" s="2">
        <f t="shared" si="43"/>
        <v>60</v>
      </c>
      <c r="V159" s="37"/>
      <c r="W159" s="37"/>
      <c r="X159" s="57"/>
    </row>
    <row r="160" spans="1:24" ht="15.75">
      <c r="A160" s="27"/>
      <c r="B160" s="27">
        <v>5</v>
      </c>
      <c r="C160" s="2" t="s">
        <v>85</v>
      </c>
      <c r="D160" s="2">
        <v>2100</v>
      </c>
      <c r="E160" s="28"/>
      <c r="F160" s="29">
        <v>0</v>
      </c>
      <c r="G160" s="29">
        <v>0</v>
      </c>
      <c r="H160" s="29">
        <v>0</v>
      </c>
      <c r="I160" s="29"/>
      <c r="J160" s="31">
        <f t="shared" si="40"/>
        <v>1</v>
      </c>
      <c r="K160" s="32">
        <v>22.7</v>
      </c>
      <c r="M160" s="5"/>
      <c r="N160" s="2" t="s">
        <v>69</v>
      </c>
      <c r="S160" s="9">
        <f t="shared" si="41"/>
        <v>0</v>
      </c>
      <c r="T160" s="1">
        <f t="shared" si="42"/>
        <v>0</v>
      </c>
      <c r="U160" s="2">
        <f t="shared" si="43"/>
        <v>60</v>
      </c>
      <c r="V160" s="37"/>
      <c r="W160" s="37"/>
      <c r="X160" s="57"/>
    </row>
    <row r="161" spans="1:24" ht="15.75">
      <c r="A161" s="27"/>
      <c r="B161" s="27">
        <v>6</v>
      </c>
      <c r="C161" s="2" t="s">
        <v>86</v>
      </c>
      <c r="D161" s="2">
        <v>2100</v>
      </c>
      <c r="E161" s="28"/>
      <c r="F161" s="29">
        <v>0</v>
      </c>
      <c r="G161" s="29">
        <v>0</v>
      </c>
      <c r="H161" s="29">
        <v>0</v>
      </c>
      <c r="I161" s="29"/>
      <c r="J161" s="31"/>
      <c r="K161" s="32" t="s">
        <v>87</v>
      </c>
      <c r="M161" s="5"/>
      <c r="N161" s="2" t="s">
        <v>88</v>
      </c>
      <c r="S161" s="9">
        <f t="shared" si="41"/>
        <v>0</v>
      </c>
      <c r="T161" s="1">
        <f t="shared" si="42"/>
        <v>0</v>
      </c>
      <c r="U161" s="2">
        <f t="shared" si="43"/>
        <v>0</v>
      </c>
      <c r="V161" s="37"/>
      <c r="W161" s="37"/>
      <c r="X161" s="57"/>
    </row>
    <row r="162" spans="1:24" ht="15.75">
      <c r="A162" s="27"/>
      <c r="B162" s="27">
        <v>7</v>
      </c>
      <c r="D162" s="2">
        <v>2100</v>
      </c>
      <c r="E162" s="28"/>
      <c r="F162" s="29">
        <v>0</v>
      </c>
      <c r="G162" s="29">
        <v>0</v>
      </c>
      <c r="H162" s="29">
        <v>0</v>
      </c>
      <c r="I162" s="29"/>
      <c r="J162" s="31">
        <v>1</v>
      </c>
      <c r="K162" s="32">
        <f aca="true" t="shared" si="44" ref="K157:K170">SUM(T162-U162)</f>
        <v>-60</v>
      </c>
      <c r="M162" s="5"/>
      <c r="S162" s="9">
        <f t="shared" si="41"/>
        <v>0</v>
      </c>
      <c r="T162" s="1">
        <f t="shared" si="42"/>
        <v>0</v>
      </c>
      <c r="U162" s="2">
        <f t="shared" si="43"/>
        <v>60</v>
      </c>
      <c r="V162" s="37"/>
      <c r="W162" s="37"/>
      <c r="X162" s="57"/>
    </row>
    <row r="163" spans="1:24" ht="15.75">
      <c r="A163" s="27"/>
      <c r="B163" s="27">
        <v>8</v>
      </c>
      <c r="D163" s="2">
        <v>2100</v>
      </c>
      <c r="E163" s="28"/>
      <c r="F163" s="29">
        <v>0</v>
      </c>
      <c r="G163" s="29">
        <v>0</v>
      </c>
      <c r="H163" s="29">
        <v>0</v>
      </c>
      <c r="I163" s="29"/>
      <c r="J163" s="31">
        <v>1</v>
      </c>
      <c r="K163" s="32">
        <f t="shared" si="44"/>
        <v>-60</v>
      </c>
      <c r="M163" s="5"/>
      <c r="S163" s="9">
        <f aca="true" t="shared" si="45" ref="S163:S169">SUM(F163*60)+G163+(H163/10)</f>
        <v>0</v>
      </c>
      <c r="T163" s="1">
        <f aca="true" t="shared" si="46" ref="T163:T169">SUM(S163/D163)*1000</f>
        <v>0</v>
      </c>
      <c r="U163" s="2">
        <f aca="true" t="shared" si="47" ref="U163:U169">SUM(J163*60)</f>
        <v>60</v>
      </c>
      <c r="V163" s="37"/>
      <c r="W163" s="37"/>
      <c r="X163" s="57"/>
    </row>
    <row r="164" spans="1:24" ht="15.75">
      <c r="A164" s="27"/>
      <c r="B164" s="27">
        <v>9</v>
      </c>
      <c r="D164" s="2">
        <v>2100</v>
      </c>
      <c r="E164" s="28"/>
      <c r="F164" s="29">
        <v>0</v>
      </c>
      <c r="G164" s="29">
        <v>0</v>
      </c>
      <c r="H164" s="29">
        <v>0</v>
      </c>
      <c r="I164" s="29"/>
      <c r="J164" s="31">
        <v>1</v>
      </c>
      <c r="K164" s="32">
        <f t="shared" si="44"/>
        <v>-60</v>
      </c>
      <c r="M164" s="5"/>
      <c r="S164" s="9">
        <f t="shared" si="45"/>
        <v>0</v>
      </c>
      <c r="T164" s="1">
        <f t="shared" si="46"/>
        <v>0</v>
      </c>
      <c r="U164" s="2">
        <f t="shared" si="47"/>
        <v>60</v>
      </c>
      <c r="V164" s="37"/>
      <c r="W164" s="37"/>
      <c r="X164" s="57"/>
    </row>
    <row r="165" spans="1:24" ht="15.75">
      <c r="A165" s="27"/>
      <c r="B165" s="27">
        <v>10</v>
      </c>
      <c r="D165" s="2">
        <v>2100</v>
      </c>
      <c r="E165" s="28"/>
      <c r="F165" s="29">
        <v>0</v>
      </c>
      <c r="G165" s="29">
        <v>0</v>
      </c>
      <c r="H165" s="29">
        <v>0</v>
      </c>
      <c r="I165" s="29"/>
      <c r="J165" s="31">
        <v>1</v>
      </c>
      <c r="K165" s="32">
        <f t="shared" si="44"/>
        <v>-60</v>
      </c>
      <c r="M165" s="5"/>
      <c r="S165" s="9">
        <f t="shared" si="45"/>
        <v>0</v>
      </c>
      <c r="T165" s="1">
        <f t="shared" si="46"/>
        <v>0</v>
      </c>
      <c r="U165" s="2">
        <f t="shared" si="47"/>
        <v>60</v>
      </c>
      <c r="V165" s="37"/>
      <c r="W165" s="37"/>
      <c r="X165" s="57"/>
    </row>
    <row r="166" spans="1:24" ht="15.75">
      <c r="A166" s="27"/>
      <c r="B166" s="27">
        <v>11</v>
      </c>
      <c r="D166" s="2">
        <v>2100</v>
      </c>
      <c r="E166" s="28"/>
      <c r="F166" s="29">
        <v>0</v>
      </c>
      <c r="G166" s="29">
        <v>0</v>
      </c>
      <c r="H166" s="29">
        <v>0</v>
      </c>
      <c r="I166" s="29"/>
      <c r="J166" s="31">
        <v>1</v>
      </c>
      <c r="K166" s="32">
        <f t="shared" si="44"/>
        <v>-60</v>
      </c>
      <c r="M166" s="5"/>
      <c r="S166" s="9">
        <f t="shared" si="45"/>
        <v>0</v>
      </c>
      <c r="T166" s="1">
        <f t="shared" si="46"/>
        <v>0</v>
      </c>
      <c r="U166" s="2">
        <f t="shared" si="47"/>
        <v>60</v>
      </c>
      <c r="V166" s="37"/>
      <c r="W166" s="37"/>
      <c r="X166" s="57"/>
    </row>
    <row r="167" spans="1:24" ht="15.75">
      <c r="A167" s="27"/>
      <c r="B167" s="27">
        <v>12</v>
      </c>
      <c r="D167" s="2">
        <v>2100</v>
      </c>
      <c r="E167" s="28"/>
      <c r="F167" s="29">
        <v>0</v>
      </c>
      <c r="G167" s="29">
        <v>0</v>
      </c>
      <c r="H167" s="29">
        <v>0</v>
      </c>
      <c r="I167" s="29"/>
      <c r="J167" s="31">
        <v>1</v>
      </c>
      <c r="K167" s="32">
        <f t="shared" si="44"/>
        <v>-60</v>
      </c>
      <c r="M167" s="5"/>
      <c r="S167" s="9">
        <f t="shared" si="45"/>
        <v>0</v>
      </c>
      <c r="T167" s="1">
        <f t="shared" si="46"/>
        <v>0</v>
      </c>
      <c r="U167" s="2">
        <f t="shared" si="47"/>
        <v>60</v>
      </c>
      <c r="V167" s="37"/>
      <c r="W167" s="37"/>
      <c r="X167" s="57"/>
    </row>
    <row r="168" spans="1:24" ht="15.75">
      <c r="A168" s="27"/>
      <c r="B168" s="27">
        <v>13</v>
      </c>
      <c r="D168" s="2">
        <v>2100</v>
      </c>
      <c r="E168" s="28"/>
      <c r="F168" s="29">
        <v>0</v>
      </c>
      <c r="G168" s="29">
        <v>0</v>
      </c>
      <c r="H168" s="29">
        <v>0</v>
      </c>
      <c r="I168" s="29"/>
      <c r="J168" s="31">
        <v>1</v>
      </c>
      <c r="K168" s="32">
        <f t="shared" si="44"/>
        <v>-60</v>
      </c>
      <c r="M168" s="5"/>
      <c r="S168" s="9">
        <f t="shared" si="45"/>
        <v>0</v>
      </c>
      <c r="T168" s="1">
        <f t="shared" si="46"/>
        <v>0</v>
      </c>
      <c r="U168" s="2">
        <f t="shared" si="47"/>
        <v>60</v>
      </c>
      <c r="V168" s="37"/>
      <c r="W168" s="37"/>
      <c r="X168" s="57"/>
    </row>
    <row r="169" spans="1:24" ht="15.75">
      <c r="A169" s="27"/>
      <c r="B169" s="27">
        <v>14</v>
      </c>
      <c r="D169" s="2">
        <v>2100</v>
      </c>
      <c r="E169" s="28"/>
      <c r="F169" s="29">
        <v>0</v>
      </c>
      <c r="G169" s="29">
        <v>0</v>
      </c>
      <c r="H169" s="29">
        <v>0</v>
      </c>
      <c r="I169" s="29"/>
      <c r="J169" s="31">
        <v>1</v>
      </c>
      <c r="K169" s="32">
        <f t="shared" si="44"/>
        <v>-60</v>
      </c>
      <c r="M169" s="5"/>
      <c r="S169" s="9">
        <f t="shared" si="45"/>
        <v>0</v>
      </c>
      <c r="T169" s="1">
        <f t="shared" si="46"/>
        <v>0</v>
      </c>
      <c r="U169" s="2">
        <f t="shared" si="47"/>
        <v>60</v>
      </c>
      <c r="V169" s="37"/>
      <c r="W169" s="37"/>
      <c r="X169" s="57"/>
    </row>
    <row r="170" spans="1:24" ht="18">
      <c r="A170" s="27"/>
      <c r="B170" s="27">
        <v>15</v>
      </c>
      <c r="D170" s="2">
        <v>2100</v>
      </c>
      <c r="E170" s="28"/>
      <c r="F170" s="29">
        <v>0</v>
      </c>
      <c r="G170" s="29">
        <v>0</v>
      </c>
      <c r="H170" s="29">
        <v>0</v>
      </c>
      <c r="I170" s="29"/>
      <c r="J170" s="31">
        <f>IF(T170&lt;=119,1,2)</f>
        <v>1</v>
      </c>
      <c r="K170" s="32">
        <f t="shared" si="44"/>
        <v>-60</v>
      </c>
      <c r="M170" s="5"/>
      <c r="O170" s="1"/>
      <c r="S170" s="9">
        <f>SUM(F170*60)+G170+(H170/10)</f>
        <v>0</v>
      </c>
      <c r="T170" s="1">
        <f>SUM(S170/D170)*1000</f>
        <v>0</v>
      </c>
      <c r="U170" s="2">
        <f>SUM(J170*60)</f>
        <v>60</v>
      </c>
      <c r="X170" s="58"/>
    </row>
    <row r="171" spans="1:14" ht="15">
      <c r="A171" s="33" t="s">
        <v>17</v>
      </c>
      <c r="B171" s="34">
        <v>500</v>
      </c>
      <c r="C171" s="35" t="s">
        <v>89</v>
      </c>
      <c r="D171" s="5"/>
      <c r="E171" s="5"/>
      <c r="F171" s="5"/>
      <c r="G171" s="6"/>
      <c r="H171" s="5"/>
      <c r="I171" s="5"/>
      <c r="J171" s="5"/>
      <c r="K171" s="5"/>
      <c r="L171" s="5"/>
      <c r="M171" s="5"/>
      <c r="N171" s="5"/>
    </row>
    <row r="172" spans="1:14" ht="15">
      <c r="A172" s="33" t="s">
        <v>17</v>
      </c>
      <c r="B172" s="34">
        <v>1000</v>
      </c>
      <c r="C172" s="35" t="s">
        <v>90</v>
      </c>
      <c r="D172" s="5"/>
      <c r="E172" s="5"/>
      <c r="F172" s="5"/>
      <c r="G172" s="6"/>
      <c r="H172" s="5"/>
      <c r="I172" s="5"/>
      <c r="J172" s="5"/>
      <c r="K172" s="5"/>
      <c r="L172" s="5"/>
      <c r="M172" s="5"/>
      <c r="N172" s="5"/>
    </row>
    <row r="173" spans="1:14" ht="15">
      <c r="A173" s="33" t="s">
        <v>18</v>
      </c>
      <c r="B173" s="34">
        <v>500</v>
      </c>
      <c r="C173" s="35" t="s">
        <v>91</v>
      </c>
      <c r="D173" s="5"/>
      <c r="E173" s="5"/>
      <c r="F173" s="5"/>
      <c r="G173" s="6"/>
      <c r="H173" s="5"/>
      <c r="I173" s="5"/>
      <c r="J173" s="5"/>
      <c r="K173" s="5"/>
      <c r="L173" s="5"/>
      <c r="M173" s="5"/>
      <c r="N173" s="5"/>
    </row>
    <row r="174" spans="4:24" ht="27">
      <c r="D174" s="38" t="s">
        <v>0</v>
      </c>
      <c r="E174" s="38"/>
      <c r="F174" s="38"/>
      <c r="G174" s="39"/>
      <c r="X174" s="10"/>
    </row>
    <row r="175" spans="3:24" ht="20.25">
      <c r="C175" s="4"/>
      <c r="E175" s="4"/>
      <c r="F175" s="4"/>
      <c r="G175" s="16"/>
      <c r="H175" s="4"/>
      <c r="I175" s="4"/>
      <c r="J175" s="4"/>
      <c r="K175" s="4"/>
      <c r="X175" s="10"/>
    </row>
    <row r="176" spans="3:24" ht="20.25">
      <c r="C176" s="17" t="s">
        <v>20</v>
      </c>
      <c r="D176" s="4"/>
      <c r="F176" s="16"/>
      <c r="G176" s="4"/>
      <c r="H176" s="4"/>
      <c r="I176" s="4"/>
      <c r="J176" s="4"/>
      <c r="X176" s="10"/>
    </row>
    <row r="177" spans="3:24" ht="20.25">
      <c r="C177" s="17"/>
      <c r="D177" s="4"/>
      <c r="F177" s="16"/>
      <c r="G177" s="4"/>
      <c r="H177" s="4"/>
      <c r="I177" s="4"/>
      <c r="J177" s="4"/>
      <c r="X177" s="11"/>
    </row>
    <row r="178" spans="3:24" ht="18">
      <c r="C178" s="40" t="s">
        <v>42</v>
      </c>
      <c r="X178" s="12"/>
    </row>
    <row r="179" ht="12.75">
      <c r="X179" s="10"/>
    </row>
    <row r="180" spans="1:24" ht="18">
      <c r="A180" s="40"/>
      <c r="B180" s="40"/>
      <c r="C180" s="7" t="s">
        <v>1</v>
      </c>
      <c r="D180" s="19">
        <v>2100</v>
      </c>
      <c r="E180" s="7"/>
      <c r="F180" s="7" t="s">
        <v>2</v>
      </c>
      <c r="G180" s="7"/>
      <c r="H180" s="7"/>
      <c r="J180" s="7" t="s">
        <v>3</v>
      </c>
      <c r="L180" s="20"/>
      <c r="M180" s="7"/>
      <c r="N180" s="21">
        <f>SUM(N152)</f>
        <v>41230</v>
      </c>
      <c r="X180" s="18"/>
    </row>
    <row r="181" spans="2:24" ht="23.25">
      <c r="B181" s="40"/>
      <c r="C181" s="7" t="s">
        <v>40</v>
      </c>
      <c r="D181" s="7"/>
      <c r="E181" s="7"/>
      <c r="F181" s="7"/>
      <c r="G181" s="52">
        <v>7</v>
      </c>
      <c r="H181" s="7"/>
      <c r="I181" s="7"/>
      <c r="J181" s="7"/>
      <c r="K181" s="7"/>
      <c r="L181" s="7"/>
      <c r="M181" s="7"/>
      <c r="N181" s="7"/>
      <c r="X181" s="18"/>
    </row>
    <row r="182" spans="1:24" ht="18">
      <c r="A182" s="40" t="s">
        <v>4</v>
      </c>
      <c r="B182" s="40" t="s">
        <v>5</v>
      </c>
      <c r="C182" s="7" t="s">
        <v>6</v>
      </c>
      <c r="D182" s="23" t="s">
        <v>7</v>
      </c>
      <c r="E182" s="7"/>
      <c r="F182" s="7" t="s">
        <v>8</v>
      </c>
      <c r="G182" s="20"/>
      <c r="H182" s="7"/>
      <c r="I182" s="7"/>
      <c r="J182" s="7" t="s">
        <v>9</v>
      </c>
      <c r="K182" s="7"/>
      <c r="L182" s="7" t="s">
        <v>19</v>
      </c>
      <c r="M182" s="7"/>
      <c r="N182" s="7" t="s">
        <v>10</v>
      </c>
      <c r="X182" s="18"/>
    </row>
    <row r="183" spans="2:24" ht="18">
      <c r="B183" s="40" t="s">
        <v>11</v>
      </c>
      <c r="F183" s="24" t="s">
        <v>12</v>
      </c>
      <c r="G183" s="25" t="s">
        <v>13</v>
      </c>
      <c r="H183" s="26" t="s">
        <v>14</v>
      </c>
      <c r="S183" s="2" t="s">
        <v>15</v>
      </c>
      <c r="T183" s="2" t="s">
        <v>16</v>
      </c>
      <c r="X183" s="10"/>
    </row>
    <row r="184" spans="1:26" ht="15.75">
      <c r="A184" s="27"/>
      <c r="B184" s="27">
        <v>1</v>
      </c>
      <c r="D184" s="2">
        <v>2100</v>
      </c>
      <c r="E184" s="28"/>
      <c r="F184" s="29">
        <v>0</v>
      </c>
      <c r="G184" s="29">
        <v>0</v>
      </c>
      <c r="H184" s="29">
        <v>0</v>
      </c>
      <c r="I184" s="29"/>
      <c r="J184" s="31">
        <f aca="true" t="shared" si="48" ref="J184:J189">IF(T184&lt;=119,1,2)</f>
        <v>1</v>
      </c>
      <c r="K184" s="32">
        <f>SUM(T184-U184)</f>
        <v>-60</v>
      </c>
      <c r="M184" s="5"/>
      <c r="S184" s="9">
        <f aca="true" t="shared" si="49" ref="S184:S197">SUM(F184*60)+G184+(H184/10)</f>
        <v>0</v>
      </c>
      <c r="T184" s="1">
        <f aca="true" t="shared" si="50" ref="T184:T197">SUM(S184/D184)*1000</f>
        <v>0</v>
      </c>
      <c r="U184" s="2">
        <f aca="true" t="shared" si="51" ref="U184:U197">SUM(J184*60)</f>
        <v>60</v>
      </c>
      <c r="V184" s="37"/>
      <c r="W184" s="37"/>
      <c r="X184" s="57"/>
      <c r="Z184" s="2">
        <f>SUM(X184:X198)</f>
        <v>0</v>
      </c>
    </row>
    <row r="185" spans="1:24" ht="15.75">
      <c r="A185" s="27"/>
      <c r="B185" s="27">
        <v>2</v>
      </c>
      <c r="D185" s="2">
        <v>2100</v>
      </c>
      <c r="E185" s="28"/>
      <c r="F185" s="29">
        <v>0</v>
      </c>
      <c r="G185" s="29">
        <v>0</v>
      </c>
      <c r="H185" s="29">
        <v>0</v>
      </c>
      <c r="I185" s="29"/>
      <c r="J185" s="31">
        <f t="shared" si="48"/>
        <v>1</v>
      </c>
      <c r="K185" s="32">
        <f aca="true" t="shared" si="52" ref="K185:K198">SUM(T185-U185)</f>
        <v>-60</v>
      </c>
      <c r="M185" s="5"/>
      <c r="S185" s="9">
        <f t="shared" si="49"/>
        <v>0</v>
      </c>
      <c r="T185" s="1">
        <f t="shared" si="50"/>
        <v>0</v>
      </c>
      <c r="U185" s="2">
        <f t="shared" si="51"/>
        <v>60</v>
      </c>
      <c r="V185" s="37"/>
      <c r="W185" s="37"/>
      <c r="X185" s="57"/>
    </row>
    <row r="186" spans="1:24" ht="15.75">
      <c r="A186" s="27"/>
      <c r="B186" s="27">
        <v>3</v>
      </c>
      <c r="D186" s="2">
        <v>2100</v>
      </c>
      <c r="E186" s="28"/>
      <c r="F186" s="29">
        <v>0</v>
      </c>
      <c r="G186" s="29">
        <v>0</v>
      </c>
      <c r="H186" s="29">
        <v>0</v>
      </c>
      <c r="I186" s="29"/>
      <c r="J186" s="31">
        <f t="shared" si="48"/>
        <v>1</v>
      </c>
      <c r="K186" s="32">
        <f t="shared" si="52"/>
        <v>-60</v>
      </c>
      <c r="M186" s="5"/>
      <c r="S186" s="9">
        <f t="shared" si="49"/>
        <v>0</v>
      </c>
      <c r="T186" s="1">
        <f t="shared" si="50"/>
        <v>0</v>
      </c>
      <c r="U186" s="2">
        <f t="shared" si="51"/>
        <v>60</v>
      </c>
      <c r="V186" s="37"/>
      <c r="W186" s="37"/>
      <c r="X186" s="57"/>
    </row>
    <row r="187" spans="1:24" ht="15.75">
      <c r="A187" s="27"/>
      <c r="B187" s="27">
        <v>4</v>
      </c>
      <c r="D187" s="2">
        <v>2100</v>
      </c>
      <c r="E187" s="28"/>
      <c r="F187" s="29">
        <v>0</v>
      </c>
      <c r="G187" s="29">
        <v>0</v>
      </c>
      <c r="H187" s="29">
        <v>0</v>
      </c>
      <c r="I187" s="29"/>
      <c r="J187" s="31">
        <f t="shared" si="48"/>
        <v>1</v>
      </c>
      <c r="K187" s="32">
        <f t="shared" si="52"/>
        <v>-60</v>
      </c>
      <c r="M187" s="5"/>
      <c r="S187" s="9">
        <f t="shared" si="49"/>
        <v>0</v>
      </c>
      <c r="T187" s="1">
        <f t="shared" si="50"/>
        <v>0</v>
      </c>
      <c r="U187" s="2">
        <f t="shared" si="51"/>
        <v>60</v>
      </c>
      <c r="V187" s="37"/>
      <c r="W187" s="37"/>
      <c r="X187" s="57"/>
    </row>
    <row r="188" spans="1:24" ht="15.75">
      <c r="A188" s="27"/>
      <c r="B188" s="27">
        <v>5</v>
      </c>
      <c r="D188" s="2">
        <v>2100</v>
      </c>
      <c r="E188" s="28"/>
      <c r="F188" s="29">
        <v>0</v>
      </c>
      <c r="G188" s="29">
        <v>0</v>
      </c>
      <c r="H188" s="29">
        <v>0</v>
      </c>
      <c r="I188" s="29"/>
      <c r="J188" s="31">
        <f t="shared" si="48"/>
        <v>1</v>
      </c>
      <c r="K188" s="32">
        <f t="shared" si="52"/>
        <v>-60</v>
      </c>
      <c r="M188" s="5"/>
      <c r="S188" s="9">
        <f t="shared" si="49"/>
        <v>0</v>
      </c>
      <c r="T188" s="1">
        <f t="shared" si="50"/>
        <v>0</v>
      </c>
      <c r="U188" s="2">
        <f t="shared" si="51"/>
        <v>60</v>
      </c>
      <c r="V188" s="37"/>
      <c r="W188" s="37"/>
      <c r="X188" s="57"/>
    </row>
    <row r="189" spans="1:24" ht="15.75">
      <c r="A189" s="27"/>
      <c r="B189" s="27">
        <v>6</v>
      </c>
      <c r="D189" s="2">
        <v>2100</v>
      </c>
      <c r="E189" s="28"/>
      <c r="F189" s="29">
        <v>0</v>
      </c>
      <c r="G189" s="29">
        <v>0</v>
      </c>
      <c r="H189" s="29">
        <v>0</v>
      </c>
      <c r="I189" s="29"/>
      <c r="J189" s="31">
        <f t="shared" si="48"/>
        <v>1</v>
      </c>
      <c r="K189" s="32">
        <f t="shared" si="52"/>
        <v>-60</v>
      </c>
      <c r="M189" s="5"/>
      <c r="S189" s="9">
        <f t="shared" si="49"/>
        <v>0</v>
      </c>
      <c r="T189" s="1">
        <f t="shared" si="50"/>
        <v>0</v>
      </c>
      <c r="U189" s="2">
        <f t="shared" si="51"/>
        <v>60</v>
      </c>
      <c r="V189" s="37"/>
      <c r="W189" s="37"/>
      <c r="X189" s="57"/>
    </row>
    <row r="190" spans="1:24" ht="15.75">
      <c r="A190" s="27"/>
      <c r="B190" s="27">
        <v>7</v>
      </c>
      <c r="D190" s="2">
        <v>2100</v>
      </c>
      <c r="E190" s="28"/>
      <c r="F190" s="29">
        <v>0</v>
      </c>
      <c r="G190" s="29">
        <v>0</v>
      </c>
      <c r="H190" s="29">
        <v>0</v>
      </c>
      <c r="I190" s="29"/>
      <c r="J190" s="31">
        <v>1</v>
      </c>
      <c r="K190" s="32">
        <f t="shared" si="52"/>
        <v>-60</v>
      </c>
      <c r="M190" s="5"/>
      <c r="S190" s="9">
        <f t="shared" si="49"/>
        <v>0</v>
      </c>
      <c r="T190" s="1">
        <f t="shared" si="50"/>
        <v>0</v>
      </c>
      <c r="U190" s="2">
        <f t="shared" si="51"/>
        <v>60</v>
      </c>
      <c r="V190" s="37"/>
      <c r="W190" s="37"/>
      <c r="X190" s="57"/>
    </row>
    <row r="191" spans="1:24" ht="15.75">
      <c r="A191" s="27"/>
      <c r="B191" s="27">
        <v>8</v>
      </c>
      <c r="D191" s="2">
        <v>2100</v>
      </c>
      <c r="E191" s="28"/>
      <c r="F191" s="29">
        <v>0</v>
      </c>
      <c r="G191" s="29">
        <v>0</v>
      </c>
      <c r="H191" s="29">
        <v>0</v>
      </c>
      <c r="I191" s="29"/>
      <c r="J191" s="31">
        <v>1</v>
      </c>
      <c r="K191" s="32">
        <f t="shared" si="52"/>
        <v>-60</v>
      </c>
      <c r="M191" s="5"/>
      <c r="S191" s="9">
        <f t="shared" si="49"/>
        <v>0</v>
      </c>
      <c r="T191" s="1">
        <f t="shared" si="50"/>
        <v>0</v>
      </c>
      <c r="U191" s="2">
        <f t="shared" si="51"/>
        <v>60</v>
      </c>
      <c r="V191" s="37"/>
      <c r="W191" s="37"/>
      <c r="X191" s="57"/>
    </row>
    <row r="192" spans="1:24" ht="15.75">
      <c r="A192" s="27"/>
      <c r="B192" s="27">
        <v>9</v>
      </c>
      <c r="D192" s="2">
        <v>2100</v>
      </c>
      <c r="E192" s="28"/>
      <c r="F192" s="29">
        <v>0</v>
      </c>
      <c r="G192" s="29">
        <v>0</v>
      </c>
      <c r="H192" s="29">
        <v>0</v>
      </c>
      <c r="I192" s="29"/>
      <c r="J192" s="31">
        <v>1</v>
      </c>
      <c r="K192" s="32">
        <f t="shared" si="52"/>
        <v>-60</v>
      </c>
      <c r="M192" s="5"/>
      <c r="S192" s="9">
        <f t="shared" si="49"/>
        <v>0</v>
      </c>
      <c r="T192" s="1">
        <f t="shared" si="50"/>
        <v>0</v>
      </c>
      <c r="U192" s="2">
        <f t="shared" si="51"/>
        <v>60</v>
      </c>
      <c r="V192" s="37"/>
      <c r="W192" s="37"/>
      <c r="X192" s="57"/>
    </row>
    <row r="193" spans="1:24" ht="15.75">
      <c r="A193" s="27"/>
      <c r="B193" s="27">
        <v>10</v>
      </c>
      <c r="D193" s="2">
        <v>2100</v>
      </c>
      <c r="E193" s="28"/>
      <c r="F193" s="29">
        <v>0</v>
      </c>
      <c r="G193" s="29">
        <v>0</v>
      </c>
      <c r="H193" s="29">
        <v>0</v>
      </c>
      <c r="I193" s="29"/>
      <c r="J193" s="31">
        <v>1</v>
      </c>
      <c r="K193" s="32">
        <f t="shared" si="52"/>
        <v>-60</v>
      </c>
      <c r="M193" s="5"/>
      <c r="S193" s="9">
        <f t="shared" si="49"/>
        <v>0</v>
      </c>
      <c r="T193" s="1">
        <f t="shared" si="50"/>
        <v>0</v>
      </c>
      <c r="U193" s="2">
        <f t="shared" si="51"/>
        <v>60</v>
      </c>
      <c r="V193" s="37"/>
      <c r="W193" s="37"/>
      <c r="X193" s="57"/>
    </row>
    <row r="194" spans="1:24" ht="15.75">
      <c r="A194" s="27"/>
      <c r="B194" s="27">
        <v>11</v>
      </c>
      <c r="D194" s="2">
        <v>2100</v>
      </c>
      <c r="E194" s="28"/>
      <c r="F194" s="29">
        <v>0</v>
      </c>
      <c r="G194" s="29">
        <v>0</v>
      </c>
      <c r="H194" s="29">
        <v>0</v>
      </c>
      <c r="I194" s="29"/>
      <c r="J194" s="31">
        <v>1</v>
      </c>
      <c r="K194" s="32">
        <f t="shared" si="52"/>
        <v>-60</v>
      </c>
      <c r="M194" s="5"/>
      <c r="S194" s="9">
        <f t="shared" si="49"/>
        <v>0</v>
      </c>
      <c r="T194" s="1">
        <f t="shared" si="50"/>
        <v>0</v>
      </c>
      <c r="U194" s="2">
        <f t="shared" si="51"/>
        <v>60</v>
      </c>
      <c r="V194" s="37"/>
      <c r="W194" s="37"/>
      <c r="X194" s="57"/>
    </row>
    <row r="195" spans="1:24" ht="15.75">
      <c r="A195" s="27"/>
      <c r="B195" s="27">
        <v>12</v>
      </c>
      <c r="D195" s="2">
        <v>2100</v>
      </c>
      <c r="E195" s="28"/>
      <c r="F195" s="29">
        <v>0</v>
      </c>
      <c r="G195" s="29">
        <v>0</v>
      </c>
      <c r="H195" s="29">
        <v>0</v>
      </c>
      <c r="I195" s="29"/>
      <c r="J195" s="31">
        <v>1</v>
      </c>
      <c r="K195" s="32">
        <f t="shared" si="52"/>
        <v>-60</v>
      </c>
      <c r="M195" s="5"/>
      <c r="S195" s="9">
        <f t="shared" si="49"/>
        <v>0</v>
      </c>
      <c r="T195" s="1">
        <f t="shared" si="50"/>
        <v>0</v>
      </c>
      <c r="U195" s="2">
        <f t="shared" si="51"/>
        <v>60</v>
      </c>
      <c r="V195" s="37"/>
      <c r="W195" s="37"/>
      <c r="X195" s="57"/>
    </row>
    <row r="196" spans="1:24" ht="15.75">
      <c r="A196" s="27"/>
      <c r="B196" s="27">
        <v>13</v>
      </c>
      <c r="D196" s="2">
        <v>2100</v>
      </c>
      <c r="E196" s="28"/>
      <c r="F196" s="29">
        <v>0</v>
      </c>
      <c r="G196" s="29">
        <v>0</v>
      </c>
      <c r="H196" s="29">
        <v>0</v>
      </c>
      <c r="I196" s="29"/>
      <c r="J196" s="31">
        <v>1</v>
      </c>
      <c r="K196" s="32">
        <f t="shared" si="52"/>
        <v>-60</v>
      </c>
      <c r="M196" s="5"/>
      <c r="S196" s="9">
        <f t="shared" si="49"/>
        <v>0</v>
      </c>
      <c r="T196" s="1">
        <f t="shared" si="50"/>
        <v>0</v>
      </c>
      <c r="U196" s="2">
        <f t="shared" si="51"/>
        <v>60</v>
      </c>
      <c r="V196" s="37"/>
      <c r="W196" s="37"/>
      <c r="X196" s="57"/>
    </row>
    <row r="197" spans="1:24" ht="15.75">
      <c r="A197" s="27"/>
      <c r="B197" s="27">
        <v>14</v>
      </c>
      <c r="D197" s="2">
        <v>2100</v>
      </c>
      <c r="E197" s="28"/>
      <c r="F197" s="29">
        <v>0</v>
      </c>
      <c r="G197" s="29">
        <v>0</v>
      </c>
      <c r="H197" s="29">
        <v>0</v>
      </c>
      <c r="I197" s="29"/>
      <c r="J197" s="31">
        <v>1</v>
      </c>
      <c r="K197" s="32">
        <f t="shared" si="52"/>
        <v>-60</v>
      </c>
      <c r="M197" s="5"/>
      <c r="S197" s="9">
        <f t="shared" si="49"/>
        <v>0</v>
      </c>
      <c r="T197" s="1">
        <f t="shared" si="50"/>
        <v>0</v>
      </c>
      <c r="U197" s="2">
        <f t="shared" si="51"/>
        <v>60</v>
      </c>
      <c r="V197" s="37"/>
      <c r="W197" s="37"/>
      <c r="X197" s="57"/>
    </row>
    <row r="198" spans="1:24" ht="18">
      <c r="A198" s="27"/>
      <c r="B198" s="27">
        <v>15</v>
      </c>
      <c r="D198" s="2">
        <v>2100</v>
      </c>
      <c r="E198" s="28"/>
      <c r="F198" s="29">
        <v>0</v>
      </c>
      <c r="G198" s="29">
        <v>0</v>
      </c>
      <c r="H198" s="29">
        <v>0</v>
      </c>
      <c r="I198" s="29"/>
      <c r="J198" s="31">
        <f>IF(T198&lt;=119,1,2)</f>
        <v>1</v>
      </c>
      <c r="K198" s="32">
        <f t="shared" si="52"/>
        <v>-60</v>
      </c>
      <c r="M198" s="5"/>
      <c r="O198" s="1"/>
      <c r="S198" s="9">
        <f>SUM(F198*60)+G198+(H198/10)</f>
        <v>0</v>
      </c>
      <c r="T198" s="1">
        <f>SUM(S198/D198)*1000</f>
        <v>0</v>
      </c>
      <c r="U198" s="2">
        <f>SUM(J198*60)</f>
        <v>60</v>
      </c>
      <c r="X198" s="58"/>
    </row>
    <row r="199" spans="1:14" ht="15">
      <c r="A199" s="33" t="s">
        <v>17</v>
      </c>
      <c r="B199" s="34">
        <v>500</v>
      </c>
      <c r="C199" s="35"/>
      <c r="D199" s="5"/>
      <c r="E199" s="5"/>
      <c r="F199" s="5"/>
      <c r="G199" s="6"/>
      <c r="H199" s="5"/>
      <c r="I199" s="5"/>
      <c r="J199" s="5"/>
      <c r="K199" s="5"/>
      <c r="L199" s="5"/>
      <c r="M199" s="5"/>
      <c r="N199" s="5"/>
    </row>
    <row r="200" spans="1:14" ht="15">
      <c r="A200" s="33" t="s">
        <v>17</v>
      </c>
      <c r="B200" s="34">
        <v>1000</v>
      </c>
      <c r="C200" s="35"/>
      <c r="D200" s="5"/>
      <c r="E200" s="5"/>
      <c r="F200" s="5"/>
      <c r="G200" s="6"/>
      <c r="H200" s="5"/>
      <c r="I200" s="5"/>
      <c r="J200" s="5"/>
      <c r="K200" s="5"/>
      <c r="L200" s="5"/>
      <c r="M200" s="5"/>
      <c r="N200" s="5"/>
    </row>
    <row r="201" spans="1:14" ht="15">
      <c r="A201" s="33" t="s">
        <v>18</v>
      </c>
      <c r="B201" s="34">
        <v>500</v>
      </c>
      <c r="C201" s="35"/>
      <c r="D201" s="5"/>
      <c r="E201" s="5"/>
      <c r="F201" s="5"/>
      <c r="G201" s="6"/>
      <c r="H201" s="5"/>
      <c r="I201" s="5"/>
      <c r="J201" s="5"/>
      <c r="K201" s="5"/>
      <c r="L201" s="5"/>
      <c r="M201" s="5"/>
      <c r="N201" s="5"/>
    </row>
    <row r="202" spans="4:24" ht="27">
      <c r="D202" s="38" t="s">
        <v>0</v>
      </c>
      <c r="E202" s="38"/>
      <c r="F202" s="38"/>
      <c r="G202" s="39"/>
      <c r="X202" s="10"/>
    </row>
    <row r="203" spans="3:24" ht="20.25">
      <c r="C203" s="4"/>
      <c r="E203" s="4"/>
      <c r="F203" s="4"/>
      <c r="G203" s="16"/>
      <c r="H203" s="4"/>
      <c r="I203" s="4"/>
      <c r="J203" s="4"/>
      <c r="K203" s="4"/>
      <c r="X203" s="10"/>
    </row>
    <row r="204" spans="3:24" ht="20.25">
      <c r="C204" s="17" t="s">
        <v>20</v>
      </c>
      <c r="D204" s="4"/>
      <c r="F204" s="16"/>
      <c r="G204" s="4"/>
      <c r="H204" s="4"/>
      <c r="I204" s="4"/>
      <c r="J204" s="4"/>
      <c r="X204" s="10"/>
    </row>
    <row r="205" spans="3:24" ht="20.25">
      <c r="C205" s="17"/>
      <c r="D205" s="4"/>
      <c r="F205" s="16"/>
      <c r="G205" s="4"/>
      <c r="H205" s="4"/>
      <c r="I205" s="4"/>
      <c r="J205" s="4"/>
      <c r="X205" s="11"/>
    </row>
    <row r="206" spans="3:24" ht="18">
      <c r="C206" s="40" t="s">
        <v>44</v>
      </c>
      <c r="X206" s="12"/>
    </row>
    <row r="207" ht="12.75">
      <c r="X207" s="10"/>
    </row>
    <row r="208" spans="1:24" ht="18">
      <c r="A208" s="40"/>
      <c r="B208" s="40"/>
      <c r="C208" s="7" t="s">
        <v>1</v>
      </c>
      <c r="D208" s="19">
        <v>2100</v>
      </c>
      <c r="E208" s="7"/>
      <c r="F208" s="7" t="s">
        <v>2</v>
      </c>
      <c r="G208" s="7"/>
      <c r="H208" s="7"/>
      <c r="J208" s="7" t="s">
        <v>3</v>
      </c>
      <c r="L208" s="20"/>
      <c r="M208" s="7"/>
      <c r="N208" s="21">
        <f>SUM(N180)</f>
        <v>41230</v>
      </c>
      <c r="X208" s="18"/>
    </row>
    <row r="209" spans="2:24" ht="23.25">
      <c r="B209" s="40"/>
      <c r="C209" s="7" t="s">
        <v>45</v>
      </c>
      <c r="D209" s="7"/>
      <c r="E209" s="7"/>
      <c r="F209" s="7"/>
      <c r="G209" s="52">
        <v>8</v>
      </c>
      <c r="H209" s="7"/>
      <c r="I209" s="7"/>
      <c r="J209" s="7"/>
      <c r="K209" s="7"/>
      <c r="L209" s="7"/>
      <c r="M209" s="7"/>
      <c r="N209" s="7"/>
      <c r="X209" s="18"/>
    </row>
    <row r="210" spans="1:24" ht="18">
      <c r="A210" s="40" t="s">
        <v>4</v>
      </c>
      <c r="B210" s="40" t="s">
        <v>5</v>
      </c>
      <c r="C210" s="7" t="s">
        <v>6</v>
      </c>
      <c r="D210" s="23" t="s">
        <v>7</v>
      </c>
      <c r="E210" s="7"/>
      <c r="F210" s="7" t="s">
        <v>8</v>
      </c>
      <c r="G210" s="20"/>
      <c r="H210" s="7"/>
      <c r="I210" s="7"/>
      <c r="J210" s="7" t="s">
        <v>9</v>
      </c>
      <c r="K210" s="7"/>
      <c r="L210" s="7" t="s">
        <v>19</v>
      </c>
      <c r="M210" s="7"/>
      <c r="N210" s="7" t="s">
        <v>10</v>
      </c>
      <c r="X210" s="18"/>
    </row>
    <row r="211" spans="2:24" ht="18">
      <c r="B211" s="40" t="s">
        <v>11</v>
      </c>
      <c r="F211" s="24" t="s">
        <v>12</v>
      </c>
      <c r="G211" s="25" t="s">
        <v>13</v>
      </c>
      <c r="H211" s="26" t="s">
        <v>14</v>
      </c>
      <c r="S211" s="2" t="s">
        <v>15</v>
      </c>
      <c r="T211" s="2" t="s">
        <v>16</v>
      </c>
      <c r="X211" s="10"/>
    </row>
    <row r="212" spans="1:26" ht="15.75">
      <c r="A212" s="27"/>
      <c r="B212" s="27">
        <v>1</v>
      </c>
      <c r="D212" s="2">
        <v>2100</v>
      </c>
      <c r="E212" s="28"/>
      <c r="F212" s="29">
        <v>0</v>
      </c>
      <c r="G212" s="29">
        <v>0</v>
      </c>
      <c r="H212" s="29">
        <v>0</v>
      </c>
      <c r="I212" s="29"/>
      <c r="J212" s="31">
        <f aca="true" t="shared" si="53" ref="J212:J217">IF(T212&lt;=119,1,2)</f>
        <v>1</v>
      </c>
      <c r="K212" s="32">
        <f>SUM(T212-U212)</f>
        <v>-60</v>
      </c>
      <c r="M212" s="5"/>
      <c r="S212" s="9">
        <f aca="true" t="shared" si="54" ref="S212:S225">SUM(F212*60)+G212+(H212/10)</f>
        <v>0</v>
      </c>
      <c r="T212" s="1">
        <f aca="true" t="shared" si="55" ref="T212:T225">SUM(S212/D212)*1000</f>
        <v>0</v>
      </c>
      <c r="U212" s="2">
        <f aca="true" t="shared" si="56" ref="U212:U225">SUM(J212*60)</f>
        <v>60</v>
      </c>
      <c r="V212" s="37"/>
      <c r="W212" s="37"/>
      <c r="X212" s="57"/>
      <c r="Z212" s="2">
        <f>SUM(X231)</f>
        <v>0</v>
      </c>
    </row>
    <row r="213" spans="1:24" ht="15.75">
      <c r="A213" s="27"/>
      <c r="B213" s="27">
        <v>2</v>
      </c>
      <c r="D213" s="2">
        <v>2100</v>
      </c>
      <c r="E213" s="28"/>
      <c r="F213" s="29">
        <v>0</v>
      </c>
      <c r="G213" s="29">
        <v>0</v>
      </c>
      <c r="H213" s="29">
        <v>0</v>
      </c>
      <c r="I213" s="29"/>
      <c r="J213" s="31">
        <f t="shared" si="53"/>
        <v>1</v>
      </c>
      <c r="K213" s="32">
        <f aca="true" t="shared" si="57" ref="K213:K226">SUM(T213-U213)</f>
        <v>-60</v>
      </c>
      <c r="M213" s="5"/>
      <c r="S213" s="9">
        <f t="shared" si="54"/>
        <v>0</v>
      </c>
      <c r="T213" s="1">
        <f t="shared" si="55"/>
        <v>0</v>
      </c>
      <c r="U213" s="2">
        <f t="shared" si="56"/>
        <v>60</v>
      </c>
      <c r="V213" s="37"/>
      <c r="W213" s="37"/>
      <c r="X213" s="57"/>
    </row>
    <row r="214" spans="1:24" ht="15.75">
      <c r="A214" s="27"/>
      <c r="B214" s="27">
        <v>3</v>
      </c>
      <c r="D214" s="2">
        <v>2100</v>
      </c>
      <c r="E214" s="28"/>
      <c r="F214" s="29">
        <v>0</v>
      </c>
      <c r="G214" s="29">
        <v>0</v>
      </c>
      <c r="H214" s="29">
        <v>0</v>
      </c>
      <c r="I214" s="29"/>
      <c r="J214" s="31">
        <f t="shared" si="53"/>
        <v>1</v>
      </c>
      <c r="K214" s="32">
        <f t="shared" si="57"/>
        <v>-60</v>
      </c>
      <c r="M214" s="5"/>
      <c r="S214" s="9">
        <f t="shared" si="54"/>
        <v>0</v>
      </c>
      <c r="T214" s="1">
        <f t="shared" si="55"/>
        <v>0</v>
      </c>
      <c r="U214" s="2">
        <f t="shared" si="56"/>
        <v>60</v>
      </c>
      <c r="V214" s="37"/>
      <c r="W214" s="37"/>
      <c r="X214" s="57"/>
    </row>
    <row r="215" spans="1:24" ht="15.75">
      <c r="A215" s="27"/>
      <c r="B215" s="27">
        <v>4</v>
      </c>
      <c r="D215" s="2">
        <v>2100</v>
      </c>
      <c r="E215" s="28"/>
      <c r="F215" s="29">
        <v>0</v>
      </c>
      <c r="G215" s="29">
        <v>0</v>
      </c>
      <c r="H215" s="29">
        <v>0</v>
      </c>
      <c r="I215" s="29"/>
      <c r="J215" s="31">
        <f t="shared" si="53"/>
        <v>1</v>
      </c>
      <c r="K215" s="32">
        <f t="shared" si="57"/>
        <v>-60</v>
      </c>
      <c r="M215" s="5"/>
      <c r="S215" s="9">
        <f t="shared" si="54"/>
        <v>0</v>
      </c>
      <c r="T215" s="1">
        <f t="shared" si="55"/>
        <v>0</v>
      </c>
      <c r="U215" s="2">
        <f t="shared" si="56"/>
        <v>60</v>
      </c>
      <c r="V215" s="37"/>
      <c r="W215" s="37"/>
      <c r="X215" s="57"/>
    </row>
    <row r="216" spans="1:24" ht="15.75">
      <c r="A216" s="27"/>
      <c r="B216" s="27">
        <v>5</v>
      </c>
      <c r="D216" s="2">
        <v>2100</v>
      </c>
      <c r="E216" s="28"/>
      <c r="F216" s="29">
        <v>0</v>
      </c>
      <c r="G216" s="29">
        <v>0</v>
      </c>
      <c r="H216" s="29">
        <v>0</v>
      </c>
      <c r="I216" s="29"/>
      <c r="J216" s="31">
        <f t="shared" si="53"/>
        <v>1</v>
      </c>
      <c r="K216" s="32">
        <f t="shared" si="57"/>
        <v>-60</v>
      </c>
      <c r="M216" s="5"/>
      <c r="S216" s="9">
        <f t="shared" si="54"/>
        <v>0</v>
      </c>
      <c r="T216" s="1">
        <f t="shared" si="55"/>
        <v>0</v>
      </c>
      <c r="U216" s="2">
        <f t="shared" si="56"/>
        <v>60</v>
      </c>
      <c r="V216" s="37"/>
      <c r="W216" s="37"/>
      <c r="X216" s="57"/>
    </row>
    <row r="217" spans="1:24" ht="15.75">
      <c r="A217" s="27"/>
      <c r="B217" s="27">
        <v>6</v>
      </c>
      <c r="D217" s="2">
        <v>2100</v>
      </c>
      <c r="E217" s="28"/>
      <c r="F217" s="29">
        <v>0</v>
      </c>
      <c r="G217" s="29">
        <v>0</v>
      </c>
      <c r="H217" s="29">
        <v>0</v>
      </c>
      <c r="I217" s="29"/>
      <c r="J217" s="31">
        <f t="shared" si="53"/>
        <v>1</v>
      </c>
      <c r="K217" s="32">
        <f t="shared" si="57"/>
        <v>-60</v>
      </c>
      <c r="M217" s="5"/>
      <c r="S217" s="9">
        <f t="shared" si="54"/>
        <v>0</v>
      </c>
      <c r="T217" s="1">
        <f t="shared" si="55"/>
        <v>0</v>
      </c>
      <c r="U217" s="2">
        <f t="shared" si="56"/>
        <v>60</v>
      </c>
      <c r="V217" s="37"/>
      <c r="W217" s="37"/>
      <c r="X217" s="57"/>
    </row>
    <row r="218" spans="1:24" ht="15.75">
      <c r="A218" s="27"/>
      <c r="B218" s="27">
        <v>7</v>
      </c>
      <c r="D218" s="2">
        <v>2100</v>
      </c>
      <c r="E218" s="28"/>
      <c r="F218" s="29">
        <v>0</v>
      </c>
      <c r="G218" s="29">
        <v>0</v>
      </c>
      <c r="H218" s="29">
        <v>0</v>
      </c>
      <c r="I218" s="29"/>
      <c r="J218" s="31">
        <v>1</v>
      </c>
      <c r="K218" s="32">
        <f t="shared" si="57"/>
        <v>-60</v>
      </c>
      <c r="M218" s="5"/>
      <c r="S218" s="9">
        <f t="shared" si="54"/>
        <v>0</v>
      </c>
      <c r="T218" s="1">
        <f t="shared" si="55"/>
        <v>0</v>
      </c>
      <c r="U218" s="2">
        <f t="shared" si="56"/>
        <v>60</v>
      </c>
      <c r="V218" s="37"/>
      <c r="W218" s="37"/>
      <c r="X218" s="57"/>
    </row>
    <row r="219" spans="1:24" ht="15.75">
      <c r="A219" s="27"/>
      <c r="B219" s="27">
        <v>8</v>
      </c>
      <c r="D219" s="2">
        <v>2100</v>
      </c>
      <c r="E219" s="28"/>
      <c r="F219" s="29">
        <v>0</v>
      </c>
      <c r="G219" s="29">
        <v>0</v>
      </c>
      <c r="H219" s="29">
        <v>0</v>
      </c>
      <c r="I219" s="29"/>
      <c r="J219" s="31">
        <v>1</v>
      </c>
      <c r="K219" s="32">
        <f t="shared" si="57"/>
        <v>-60</v>
      </c>
      <c r="M219" s="5"/>
      <c r="S219" s="9">
        <f t="shared" si="54"/>
        <v>0</v>
      </c>
      <c r="T219" s="1">
        <f t="shared" si="55"/>
        <v>0</v>
      </c>
      <c r="U219" s="2">
        <f t="shared" si="56"/>
        <v>60</v>
      </c>
      <c r="V219" s="37"/>
      <c r="W219" s="37"/>
      <c r="X219" s="57"/>
    </row>
    <row r="220" spans="1:24" ht="15.75">
      <c r="A220" s="27"/>
      <c r="B220" s="27">
        <v>9</v>
      </c>
      <c r="D220" s="2">
        <v>2100</v>
      </c>
      <c r="E220" s="28"/>
      <c r="F220" s="29">
        <v>0</v>
      </c>
      <c r="G220" s="29">
        <v>0</v>
      </c>
      <c r="H220" s="29">
        <v>0</v>
      </c>
      <c r="I220" s="29"/>
      <c r="J220" s="31">
        <v>1</v>
      </c>
      <c r="K220" s="32">
        <f t="shared" si="57"/>
        <v>-60</v>
      </c>
      <c r="M220" s="5"/>
      <c r="S220" s="9">
        <f t="shared" si="54"/>
        <v>0</v>
      </c>
      <c r="T220" s="1">
        <f t="shared" si="55"/>
        <v>0</v>
      </c>
      <c r="U220" s="2">
        <f t="shared" si="56"/>
        <v>60</v>
      </c>
      <c r="V220" s="37"/>
      <c r="W220" s="37"/>
      <c r="X220" s="57"/>
    </row>
    <row r="221" spans="1:24" ht="15.75">
      <c r="A221" s="27"/>
      <c r="B221" s="27">
        <v>10</v>
      </c>
      <c r="D221" s="2">
        <v>2100</v>
      </c>
      <c r="E221" s="28"/>
      <c r="F221" s="29">
        <v>0</v>
      </c>
      <c r="G221" s="29">
        <v>0</v>
      </c>
      <c r="H221" s="29">
        <v>0</v>
      </c>
      <c r="I221" s="29"/>
      <c r="J221" s="31">
        <v>1</v>
      </c>
      <c r="K221" s="32">
        <f t="shared" si="57"/>
        <v>-60</v>
      </c>
      <c r="M221" s="5"/>
      <c r="S221" s="9">
        <f t="shared" si="54"/>
        <v>0</v>
      </c>
      <c r="T221" s="1">
        <f t="shared" si="55"/>
        <v>0</v>
      </c>
      <c r="U221" s="2">
        <f t="shared" si="56"/>
        <v>60</v>
      </c>
      <c r="V221" s="37"/>
      <c r="W221" s="37"/>
      <c r="X221" s="57"/>
    </row>
    <row r="222" spans="1:24" ht="15.75">
      <c r="A222" s="27"/>
      <c r="B222" s="27">
        <v>11</v>
      </c>
      <c r="D222" s="2">
        <v>2100</v>
      </c>
      <c r="E222" s="28"/>
      <c r="F222" s="29">
        <v>0</v>
      </c>
      <c r="G222" s="29">
        <v>0</v>
      </c>
      <c r="H222" s="29">
        <v>0</v>
      </c>
      <c r="I222" s="29"/>
      <c r="J222" s="31">
        <v>1</v>
      </c>
      <c r="K222" s="32">
        <f t="shared" si="57"/>
        <v>-60</v>
      </c>
      <c r="M222" s="5"/>
      <c r="S222" s="9">
        <f t="shared" si="54"/>
        <v>0</v>
      </c>
      <c r="T222" s="1">
        <f t="shared" si="55"/>
        <v>0</v>
      </c>
      <c r="U222" s="2">
        <f t="shared" si="56"/>
        <v>60</v>
      </c>
      <c r="V222" s="37"/>
      <c r="W222" s="37"/>
      <c r="X222" s="57"/>
    </row>
    <row r="223" spans="1:24" ht="15.75">
      <c r="A223" s="27"/>
      <c r="B223" s="27">
        <v>12</v>
      </c>
      <c r="D223" s="2">
        <v>2100</v>
      </c>
      <c r="E223" s="28"/>
      <c r="F223" s="29">
        <v>0</v>
      </c>
      <c r="G223" s="29">
        <v>0</v>
      </c>
      <c r="H223" s="29">
        <v>0</v>
      </c>
      <c r="I223" s="29"/>
      <c r="J223" s="31">
        <v>1</v>
      </c>
      <c r="K223" s="32">
        <f t="shared" si="57"/>
        <v>-60</v>
      </c>
      <c r="M223" s="5"/>
      <c r="S223" s="9">
        <f t="shared" si="54"/>
        <v>0</v>
      </c>
      <c r="T223" s="1">
        <f t="shared" si="55"/>
        <v>0</v>
      </c>
      <c r="U223" s="2">
        <f t="shared" si="56"/>
        <v>60</v>
      </c>
      <c r="V223" s="37"/>
      <c r="W223" s="37"/>
      <c r="X223" s="57"/>
    </row>
    <row r="224" spans="1:24" ht="15.75">
      <c r="A224" s="27"/>
      <c r="B224" s="27">
        <v>13</v>
      </c>
      <c r="D224" s="2">
        <v>2100</v>
      </c>
      <c r="E224" s="28"/>
      <c r="F224" s="29">
        <v>0</v>
      </c>
      <c r="G224" s="29">
        <v>0</v>
      </c>
      <c r="H224" s="29">
        <v>0</v>
      </c>
      <c r="I224" s="29"/>
      <c r="J224" s="31">
        <v>1</v>
      </c>
      <c r="K224" s="32">
        <f t="shared" si="57"/>
        <v>-60</v>
      </c>
      <c r="M224" s="5"/>
      <c r="S224" s="9">
        <f t="shared" si="54"/>
        <v>0</v>
      </c>
      <c r="T224" s="1">
        <f t="shared" si="55"/>
        <v>0</v>
      </c>
      <c r="U224" s="2">
        <f t="shared" si="56"/>
        <v>60</v>
      </c>
      <c r="V224" s="37"/>
      <c r="W224" s="37"/>
      <c r="X224" s="57"/>
    </row>
    <row r="225" spans="1:24" ht="15.75">
      <c r="A225" s="27"/>
      <c r="B225" s="27">
        <v>14</v>
      </c>
      <c r="D225" s="2">
        <v>2100</v>
      </c>
      <c r="E225" s="28"/>
      <c r="F225" s="29">
        <v>0</v>
      </c>
      <c r="G225" s="29">
        <v>0</v>
      </c>
      <c r="H225" s="29">
        <v>0</v>
      </c>
      <c r="I225" s="29"/>
      <c r="J225" s="31">
        <v>1</v>
      </c>
      <c r="K225" s="32">
        <f t="shared" si="57"/>
        <v>-60</v>
      </c>
      <c r="M225" s="5"/>
      <c r="S225" s="9">
        <f t="shared" si="54"/>
        <v>0</v>
      </c>
      <c r="T225" s="1">
        <f t="shared" si="55"/>
        <v>0</v>
      </c>
      <c r="U225" s="2">
        <f t="shared" si="56"/>
        <v>60</v>
      </c>
      <c r="V225" s="37"/>
      <c r="W225" s="37"/>
      <c r="X225" s="57"/>
    </row>
    <row r="226" spans="1:24" ht="18">
      <c r="A226" s="27"/>
      <c r="B226" s="27">
        <v>15</v>
      </c>
      <c r="D226" s="2">
        <v>2100</v>
      </c>
      <c r="E226" s="28"/>
      <c r="F226" s="29">
        <v>0</v>
      </c>
      <c r="G226" s="29">
        <v>0</v>
      </c>
      <c r="H226" s="29">
        <v>0</v>
      </c>
      <c r="I226" s="29"/>
      <c r="J226" s="31">
        <f>IF(T226&lt;=119,1,2)</f>
        <v>1</v>
      </c>
      <c r="K226" s="32">
        <f t="shared" si="57"/>
        <v>-60</v>
      </c>
      <c r="M226" s="5"/>
      <c r="O226" s="1"/>
      <c r="S226" s="9">
        <f>SUM(F226*60)+G226+(H226/10)</f>
        <v>0</v>
      </c>
      <c r="T226" s="1">
        <f>SUM(S226/D226)*1000</f>
        <v>0</v>
      </c>
      <c r="U226" s="2">
        <f>SUM(J226*60)</f>
        <v>60</v>
      </c>
      <c r="X226" s="58"/>
    </row>
    <row r="227" spans="1:14" ht="15">
      <c r="A227" s="33" t="s">
        <v>17</v>
      </c>
      <c r="B227" s="34">
        <v>500</v>
      </c>
      <c r="C227" s="35"/>
      <c r="D227" s="5"/>
      <c r="E227" s="5"/>
      <c r="F227" s="5"/>
      <c r="G227" s="6"/>
      <c r="H227" s="5"/>
      <c r="I227" s="5"/>
      <c r="J227" s="5"/>
      <c r="K227" s="5"/>
      <c r="L227" s="5"/>
      <c r="M227" s="5"/>
      <c r="N227" s="5"/>
    </row>
    <row r="228" spans="1:14" ht="15">
      <c r="A228" s="33" t="s">
        <v>17</v>
      </c>
      <c r="B228" s="34">
        <v>1000</v>
      </c>
      <c r="C228" s="35"/>
      <c r="D228" s="5"/>
      <c r="E228" s="5"/>
      <c r="F228" s="5"/>
      <c r="G228" s="6"/>
      <c r="H228" s="5"/>
      <c r="I228" s="5"/>
      <c r="J228" s="5"/>
      <c r="K228" s="5"/>
      <c r="L228" s="5"/>
      <c r="M228" s="5"/>
      <c r="N228" s="5"/>
    </row>
    <row r="229" spans="1:14" ht="15">
      <c r="A229" s="33" t="s">
        <v>18</v>
      </c>
      <c r="B229" s="34">
        <v>500</v>
      </c>
      <c r="C229" s="35"/>
      <c r="D229" s="5"/>
      <c r="E229" s="5"/>
      <c r="F229" s="5"/>
      <c r="G229" s="6"/>
      <c r="H229" s="5"/>
      <c r="I229" s="5"/>
      <c r="J229" s="5"/>
      <c r="K229" s="5"/>
      <c r="L229" s="5"/>
      <c r="M229" s="5"/>
      <c r="N229" s="5"/>
    </row>
    <row r="230" spans="1:14" ht="15">
      <c r="A230" s="33"/>
      <c r="B230" s="34"/>
      <c r="C230" s="35"/>
      <c r="D230" s="5"/>
      <c r="E230" s="5"/>
      <c r="F230" s="5"/>
      <c r="G230" s="6"/>
      <c r="H230" s="5"/>
      <c r="I230" s="5"/>
      <c r="J230" s="5"/>
      <c r="K230" s="5"/>
      <c r="L230" s="5"/>
      <c r="M230" s="5"/>
      <c r="N230" s="5"/>
    </row>
    <row r="231" spans="1:24" ht="23.25">
      <c r="A231" s="59"/>
      <c r="B231" s="59"/>
      <c r="C231" s="60"/>
      <c r="D231" s="60"/>
      <c r="E231" s="60"/>
      <c r="F231" s="60"/>
      <c r="G231" s="61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>
        <f>SUM(X11:X226)</f>
        <v>0</v>
      </c>
    </row>
    <row r="232" spans="1:24" ht="23.25">
      <c r="A232" s="59"/>
      <c r="B232" s="59"/>
      <c r="C232" s="60"/>
      <c r="D232" s="60"/>
      <c r="E232" s="60"/>
      <c r="F232" s="60"/>
      <c r="G232" s="61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</row>
    <row r="233" spans="1:24" ht="23.25">
      <c r="A233" s="59"/>
      <c r="B233" s="59"/>
      <c r="C233" s="62">
        <f>SUM(N7)</f>
        <v>41230</v>
      </c>
      <c r="D233" s="60"/>
      <c r="E233" s="60"/>
      <c r="F233" s="60"/>
      <c r="G233" s="61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</row>
    <row r="234" spans="1:24" ht="23.25">
      <c r="A234" s="59"/>
      <c r="B234" s="52" t="s">
        <v>27</v>
      </c>
      <c r="C234" s="52"/>
      <c r="D234" s="60"/>
      <c r="E234" s="60"/>
      <c r="F234" s="60"/>
      <c r="G234" s="61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</row>
    <row r="235" spans="1:24" ht="23.25">
      <c r="A235" s="59"/>
      <c r="B235" s="52"/>
      <c r="C235" s="52"/>
      <c r="D235" s="60"/>
      <c r="E235" s="60"/>
      <c r="F235" s="60"/>
      <c r="G235" s="61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</row>
    <row r="236" spans="1:24" ht="23.25">
      <c r="A236" s="59"/>
      <c r="B236" s="59"/>
      <c r="C236" s="52" t="s">
        <v>28</v>
      </c>
      <c r="D236" s="60">
        <f>SUM(X231*30)</f>
        <v>0</v>
      </c>
      <c r="E236" s="60"/>
      <c r="F236" s="60"/>
      <c r="G236" s="61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</row>
    <row r="237" spans="1:24" ht="23.25">
      <c r="A237" s="59"/>
      <c r="B237" s="59"/>
      <c r="C237" s="52" t="s">
        <v>22</v>
      </c>
      <c r="D237" s="52">
        <f>SUM(D236-D238)</f>
        <v>0</v>
      </c>
      <c r="E237" s="60"/>
      <c r="F237" s="60"/>
      <c r="G237" s="61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</row>
    <row r="238" spans="1:24" ht="23.25">
      <c r="A238" s="59"/>
      <c r="B238" s="59"/>
      <c r="C238" s="52" t="s">
        <v>23</v>
      </c>
      <c r="D238" s="52">
        <f>SUM(D236*0.2)</f>
        <v>0</v>
      </c>
      <c r="E238" s="60"/>
      <c r="F238" s="61"/>
      <c r="G238" s="61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</row>
    <row r="239" spans="1:24" ht="11.25" customHeight="1">
      <c r="A239" s="59"/>
      <c r="B239" s="63"/>
      <c r="C239" s="52"/>
      <c r="D239" s="64"/>
      <c r="E239" s="65"/>
      <c r="F239" s="64"/>
      <c r="G239" s="61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</row>
    <row r="240" spans="1:24" ht="46.5">
      <c r="A240" s="59"/>
      <c r="B240" s="59"/>
      <c r="C240" s="63" t="s">
        <v>24</v>
      </c>
      <c r="D240" s="69"/>
      <c r="E240" s="65"/>
      <c r="F240" s="64"/>
      <c r="G240" s="61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</row>
    <row r="241" spans="1:24" ht="23.25">
      <c r="A241" s="59"/>
      <c r="B241" s="59"/>
      <c r="C241" s="52" t="s">
        <v>25</v>
      </c>
      <c r="D241" s="52">
        <f>SUM(D240*0.8)</f>
        <v>0</v>
      </c>
      <c r="E241" s="60"/>
      <c r="F241" s="60"/>
      <c r="G241" s="61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</row>
    <row r="242" spans="1:24" ht="23.25">
      <c r="A242" s="59"/>
      <c r="B242" s="59"/>
      <c r="C242" s="66" t="s">
        <v>26</v>
      </c>
      <c r="D242" s="52">
        <f>SUM(D240*0.2)</f>
        <v>0</v>
      </c>
      <c r="E242" s="60"/>
      <c r="F242" s="60"/>
      <c r="G242" s="61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</row>
    <row r="243" spans="1:24" ht="23.25">
      <c r="A243" s="59"/>
      <c r="B243" s="59"/>
      <c r="C243" s="60"/>
      <c r="D243" s="60"/>
      <c r="E243" s="67"/>
      <c r="F243" s="68"/>
      <c r="G243" s="61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</row>
    <row r="244" spans="1:24" ht="23.25">
      <c r="A244" s="59"/>
      <c r="B244" s="52" t="s">
        <v>29</v>
      </c>
      <c r="C244" s="60"/>
      <c r="D244" s="52">
        <f>SUM(D236+D240)</f>
        <v>0</v>
      </c>
      <c r="E244" s="67"/>
      <c r="F244" s="68"/>
      <c r="G244" s="61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</row>
    <row r="245" spans="1:24" ht="23.25">
      <c r="A245" s="59"/>
      <c r="B245" s="59"/>
      <c r="C245" s="60"/>
      <c r="D245" s="60"/>
      <c r="E245" s="67"/>
      <c r="F245" s="68"/>
      <c r="G245" s="61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</row>
  </sheetData>
  <sheetProtection/>
  <conditionalFormatting sqref="N70 N152 N7 AK7 AK41 AK70 N36 N65 N94 N123 N180 N208">
    <cfRule type="cellIs" priority="33" dxfId="0" operator="greaterThanOrEqual" stopIfTrue="1">
      <formula>$T$42</formula>
    </cfRule>
  </conditionalFormatting>
  <conditionalFormatting sqref="N7 N36 N65 N94 N123 N152 N180 N208">
    <cfRule type="cellIs" priority="27" dxfId="0" operator="greaterThanOrEqual" stopIfTrue="1">
      <formula>$T$8</formula>
    </cfRule>
  </conditionalFormatting>
  <printOptions/>
  <pageMargins left="0.9840277777777777" right="0.9840277777777777" top="0.9840277777777777" bottom="0.9840277777777777" header="0.5" footer="0.5"/>
  <pageSetup horizontalDpi="600" verticalDpi="600" orientation="portrait" paperSize="9" scale="85" r:id="rId1"/>
  <rowBreaks count="6" manualBreakCount="6">
    <brk id="28" max="13" man="1"/>
    <brk id="57" max="255" man="1"/>
    <brk id="86" max="255" man="1"/>
    <brk id="115" max="255" man="1"/>
    <brk id="144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556388-4609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o Lars-Inge Olsson AB</dc:creator>
  <cp:keywords/>
  <dc:description/>
  <cp:lastModifiedBy> </cp:lastModifiedBy>
  <cp:lastPrinted>2012-04-14T07:59:31Z</cp:lastPrinted>
  <dcterms:created xsi:type="dcterms:W3CDTF">2003-02-22T08:38:20Z</dcterms:created>
  <dcterms:modified xsi:type="dcterms:W3CDTF">2013-05-18T10:28:10Z</dcterms:modified>
  <cp:category/>
  <cp:version/>
  <cp:contentType/>
  <cp:contentStatus/>
</cp:coreProperties>
</file>